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25"/>
  </bookViews>
  <sheets>
    <sheet name="Mtg Entries" sheetId="7" r:id="rId1"/>
    <sheet name="U13 Results" sheetId="2" r:id="rId2"/>
    <sheet name="U15 Results" sheetId="9" r:id="rId3"/>
    <sheet name="U17 Results" sheetId="10" r:id="rId4"/>
    <sheet name="U20 Results" sheetId="11" r:id="rId5"/>
    <sheet name="Seniors Results" sheetId="12" r:id="rId6"/>
    <sheet name="Lists" sheetId="4" r:id="rId7"/>
  </sheets>
  <definedNames>
    <definedName name="_xlnm._FilterDatabase" localSheetId="0" hidden="1">'Mtg Entries'!$A$1:$N$290</definedName>
    <definedName name="Age_categories">Lists!$D$3:$D$30</definedName>
    <definedName name="Clubs">Lists!$B$3:$B$59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1"/>
  <c r="F40"/>
  <c r="E40"/>
  <c r="D40"/>
  <c r="H39"/>
  <c r="F39"/>
  <c r="E39"/>
  <c r="D39"/>
  <c r="H157"/>
  <c r="F157"/>
  <c r="E157"/>
  <c r="D157"/>
  <c r="H232" i="9"/>
  <c r="F232"/>
  <c r="E232"/>
  <c r="D232"/>
  <c r="H231"/>
  <c r="F231"/>
  <c r="E231"/>
  <c r="D231"/>
  <c r="H230"/>
  <c r="F230"/>
  <c r="E230"/>
  <c r="D230"/>
  <c r="H229"/>
  <c r="F229"/>
  <c r="E229"/>
  <c r="D229"/>
  <c r="E179"/>
  <c r="H187"/>
  <c r="F187"/>
  <c r="E187"/>
  <c r="D187"/>
  <c r="H186"/>
  <c r="F186"/>
  <c r="E186"/>
  <c r="D186"/>
  <c r="H185"/>
  <c r="F185"/>
  <c r="E185"/>
  <c r="D185"/>
  <c r="H184"/>
  <c r="F184"/>
  <c r="E184"/>
  <c r="D184"/>
  <c r="H183"/>
  <c r="F183"/>
  <c r="E183"/>
  <c r="D183"/>
  <c r="H182"/>
  <c r="F182"/>
  <c r="E182"/>
  <c r="D182"/>
  <c r="D12" i="11" l="1"/>
  <c r="E12"/>
  <c r="F12"/>
  <c r="H12"/>
  <c r="D213" i="9"/>
  <c r="E213"/>
  <c r="F213"/>
  <c r="H213"/>
  <c r="D214"/>
  <c r="E214"/>
  <c r="F214"/>
  <c r="H214"/>
  <c r="D215"/>
  <c r="E215"/>
  <c r="F215"/>
  <c r="H215"/>
  <c r="D216"/>
  <c r="E216"/>
  <c r="F216"/>
  <c r="H216"/>
  <c r="D71" i="2"/>
  <c r="E71"/>
  <c r="F71"/>
  <c r="H71"/>
  <c r="D147" i="9"/>
  <c r="E147"/>
  <c r="F147"/>
  <c r="H147"/>
  <c r="D148"/>
  <c r="E148"/>
  <c r="F148"/>
  <c r="H148"/>
  <c r="D170" i="10"/>
  <c r="E170"/>
  <c r="F170"/>
  <c r="H170"/>
  <c r="D203" i="9"/>
  <c r="E203"/>
  <c r="F203"/>
  <c r="H203"/>
  <c r="D204"/>
  <c r="E204"/>
  <c r="F204"/>
  <c r="H204"/>
  <c r="D205"/>
  <c r="E205"/>
  <c r="F205"/>
  <c r="H205"/>
  <c r="H212"/>
  <c r="F212"/>
  <c r="E212"/>
  <c r="D212"/>
  <c r="H211"/>
  <c r="F211"/>
  <c r="E211"/>
  <c r="D211"/>
  <c r="H210"/>
  <c r="F210"/>
  <c r="E210"/>
  <c r="D210"/>
  <c r="E234"/>
  <c r="H202"/>
  <c r="F202"/>
  <c r="E202"/>
  <c r="D202"/>
  <c r="H201"/>
  <c r="F201"/>
  <c r="E201"/>
  <c r="D201"/>
  <c r="H200"/>
  <c r="F200"/>
  <c r="E200"/>
  <c r="D200"/>
  <c r="H195"/>
  <c r="F195"/>
  <c r="E195"/>
  <c r="D195"/>
  <c r="H194"/>
  <c r="F194"/>
  <c r="E194"/>
  <c r="D194"/>
  <c r="H193"/>
  <c r="F193"/>
  <c r="E193"/>
  <c r="D193"/>
  <c r="D35" i="2" l="1"/>
  <c r="E35"/>
  <c r="F35"/>
  <c r="H35"/>
  <c r="D49" i="10"/>
  <c r="E49"/>
  <c r="F49"/>
  <c r="H49"/>
  <c r="D19"/>
  <c r="E19"/>
  <c r="F19"/>
  <c r="H19"/>
  <c r="H108" i="12"/>
  <c r="F108"/>
  <c r="E108"/>
  <c r="D108"/>
  <c r="H107"/>
  <c r="F107"/>
  <c r="E107"/>
  <c r="D107"/>
  <c r="H106"/>
  <c r="F106"/>
  <c r="E106"/>
  <c r="D106"/>
  <c r="E110"/>
  <c r="D113"/>
  <c r="E113"/>
  <c r="F113"/>
  <c r="H113"/>
  <c r="H177" i="9"/>
  <c r="F177"/>
  <c r="E177"/>
  <c r="D177"/>
  <c r="H176"/>
  <c r="F176"/>
  <c r="E176"/>
  <c r="D176"/>
  <c r="H175"/>
  <c r="F175"/>
  <c r="E175"/>
  <c r="D175"/>
  <c r="H174"/>
  <c r="F174"/>
  <c r="E174"/>
  <c r="D174"/>
  <c r="H173"/>
  <c r="F173"/>
  <c r="E173"/>
  <c r="D173"/>
  <c r="H172"/>
  <c r="F172"/>
  <c r="E172"/>
  <c r="D172"/>
  <c r="H171"/>
  <c r="F171"/>
  <c r="E171"/>
  <c r="D171"/>
  <c r="H170"/>
  <c r="F170"/>
  <c r="E170"/>
  <c r="D170"/>
  <c r="E167"/>
  <c r="H165"/>
  <c r="F165"/>
  <c r="E165"/>
  <c r="D165"/>
  <c r="H164"/>
  <c r="F164"/>
  <c r="E164"/>
  <c r="D164"/>
  <c r="H163"/>
  <c r="F163"/>
  <c r="E163"/>
  <c r="D163"/>
  <c r="H162"/>
  <c r="F162"/>
  <c r="E162"/>
  <c r="D162"/>
  <c r="E159"/>
  <c r="D179" i="12"/>
  <c r="E179"/>
  <c r="F179"/>
  <c r="H179"/>
  <c r="D166"/>
  <c r="E166"/>
  <c r="F166"/>
  <c r="H166"/>
  <c r="D147"/>
  <c r="E147"/>
  <c r="F147"/>
  <c r="H147"/>
  <c r="D133"/>
  <c r="E133"/>
  <c r="F133"/>
  <c r="H133"/>
  <c r="D64"/>
  <c r="E64"/>
  <c r="F64"/>
  <c r="H64"/>
  <c r="D31"/>
  <c r="E31"/>
  <c r="F31"/>
  <c r="H31"/>
  <c r="D13"/>
  <c r="E13"/>
  <c r="F13"/>
  <c r="H13"/>
  <c r="A291" i="7" l="1"/>
  <c r="A292" s="1"/>
  <c r="A293" s="1"/>
  <c r="A294" s="1"/>
  <c r="A295" s="1"/>
  <c r="A296" s="1"/>
  <c r="A297" s="1"/>
  <c r="A298" s="1"/>
  <c r="A299" s="1"/>
  <c r="A300" s="1"/>
  <c r="H101" i="12" l="1"/>
  <c r="F101"/>
  <c r="E101"/>
  <c r="D101"/>
  <c r="H100"/>
  <c r="F100"/>
  <c r="E100"/>
  <c r="D100"/>
  <c r="H99"/>
  <c r="F99"/>
  <c r="E99"/>
  <c r="D99"/>
  <c r="H98"/>
  <c r="F98"/>
  <c r="E98"/>
  <c r="D98"/>
  <c r="H97"/>
  <c r="F97"/>
  <c r="E97"/>
  <c r="D97"/>
  <c r="H96"/>
  <c r="F96"/>
  <c r="E96"/>
  <c r="D96"/>
  <c r="H95"/>
  <c r="F95"/>
  <c r="E95"/>
  <c r="D95"/>
  <c r="H94"/>
  <c r="F94"/>
  <c r="E94"/>
  <c r="D94"/>
  <c r="E91"/>
  <c r="H89"/>
  <c r="F89"/>
  <c r="E89"/>
  <c r="D89"/>
  <c r="H88"/>
  <c r="F88"/>
  <c r="E88"/>
  <c r="D88"/>
  <c r="H87"/>
  <c r="F87"/>
  <c r="E87"/>
  <c r="D87"/>
  <c r="H86"/>
  <c r="F86"/>
  <c r="E86"/>
  <c r="D86"/>
  <c r="H85"/>
  <c r="F85"/>
  <c r="E85"/>
  <c r="D85"/>
  <c r="E82"/>
  <c r="H144" i="10"/>
  <c r="F144"/>
  <c r="E144"/>
  <c r="D144"/>
  <c r="H143"/>
  <c r="F143"/>
  <c r="E143"/>
  <c r="D143"/>
  <c r="H142"/>
  <c r="F142"/>
  <c r="E142"/>
  <c r="D142"/>
  <c r="H141"/>
  <c r="F141"/>
  <c r="E141"/>
  <c r="D141"/>
  <c r="H140"/>
  <c r="F140"/>
  <c r="E140"/>
  <c r="D140"/>
  <c r="H139"/>
  <c r="F139"/>
  <c r="E139"/>
  <c r="D139"/>
  <c r="H138"/>
  <c r="F138"/>
  <c r="E138"/>
  <c r="D138"/>
  <c r="E135"/>
  <c r="H133"/>
  <c r="F133"/>
  <c r="E133"/>
  <c r="D133"/>
  <c r="H132"/>
  <c r="F132"/>
  <c r="E132"/>
  <c r="D132"/>
  <c r="H131"/>
  <c r="F131"/>
  <c r="E131"/>
  <c r="D131"/>
  <c r="H130"/>
  <c r="F130"/>
  <c r="E130"/>
  <c r="D130"/>
  <c r="H129"/>
  <c r="F129"/>
  <c r="E129"/>
  <c r="D129"/>
  <c r="E126"/>
  <c r="H116"/>
  <c r="F116"/>
  <c r="E116"/>
  <c r="D116"/>
  <c r="H115"/>
  <c r="F115"/>
  <c r="E115"/>
  <c r="D115"/>
  <c r="H114"/>
  <c r="F114"/>
  <c r="E114"/>
  <c r="D114"/>
  <c r="H113"/>
  <c r="F113"/>
  <c r="E113"/>
  <c r="D113"/>
  <c r="H112"/>
  <c r="F112"/>
  <c r="E112"/>
  <c r="D112"/>
  <c r="H111"/>
  <c r="F111"/>
  <c r="E111"/>
  <c r="D111"/>
  <c r="E108"/>
  <c r="H106"/>
  <c r="F106"/>
  <c r="E106"/>
  <c r="D106"/>
  <c r="H105"/>
  <c r="F105"/>
  <c r="E105"/>
  <c r="D105"/>
  <c r="H104"/>
  <c r="F104"/>
  <c r="E104"/>
  <c r="D104"/>
  <c r="H103"/>
  <c r="F103"/>
  <c r="E103"/>
  <c r="D103"/>
  <c r="E100"/>
  <c r="H136" i="9"/>
  <c r="F136"/>
  <c r="E136"/>
  <c r="D136"/>
  <c r="H135"/>
  <c r="F135"/>
  <c r="E135"/>
  <c r="D135"/>
  <c r="H134"/>
  <c r="F134"/>
  <c r="E134"/>
  <c r="D134"/>
  <c r="H133"/>
  <c r="F133"/>
  <c r="E133"/>
  <c r="D133"/>
  <c r="H132"/>
  <c r="F132"/>
  <c r="E132"/>
  <c r="D132"/>
  <c r="H131"/>
  <c r="F131"/>
  <c r="E131"/>
  <c r="D131"/>
  <c r="E128"/>
  <c r="H126"/>
  <c r="F126"/>
  <c r="E126"/>
  <c r="D126"/>
  <c r="H125"/>
  <c r="F125"/>
  <c r="E125"/>
  <c r="D125"/>
  <c r="H124"/>
  <c r="F124"/>
  <c r="E124"/>
  <c r="D124"/>
  <c r="H123"/>
  <c r="F123"/>
  <c r="E123"/>
  <c r="D123"/>
  <c r="H122"/>
  <c r="F122"/>
  <c r="E122"/>
  <c r="D122"/>
  <c r="H121"/>
  <c r="F121"/>
  <c r="E121"/>
  <c r="D121"/>
  <c r="E118"/>
  <c r="H110" i="2"/>
  <c r="F110"/>
  <c r="E110"/>
  <c r="D110"/>
  <c r="H109"/>
  <c r="F109"/>
  <c r="E109"/>
  <c r="D109"/>
  <c r="H108"/>
  <c r="F108"/>
  <c r="E108"/>
  <c r="D108"/>
  <c r="H107"/>
  <c r="F107"/>
  <c r="E107"/>
  <c r="D107"/>
  <c r="H106"/>
  <c r="F106"/>
  <c r="E106"/>
  <c r="D106"/>
  <c r="H105"/>
  <c r="F105"/>
  <c r="E105"/>
  <c r="D105"/>
  <c r="H104"/>
  <c r="F104"/>
  <c r="E104"/>
  <c r="D104"/>
  <c r="H103"/>
  <c r="F103"/>
  <c r="E103"/>
  <c r="D103"/>
  <c r="E100"/>
  <c r="H98"/>
  <c r="F98"/>
  <c r="E98"/>
  <c r="D98"/>
  <c r="H97"/>
  <c r="F97"/>
  <c r="E97"/>
  <c r="D97"/>
  <c r="H96"/>
  <c r="F96"/>
  <c r="E96"/>
  <c r="D96"/>
  <c r="H95"/>
  <c r="F95"/>
  <c r="E95"/>
  <c r="D95"/>
  <c r="H94"/>
  <c r="F94"/>
  <c r="E94"/>
  <c r="D94"/>
  <c r="H93"/>
  <c r="F93"/>
  <c r="E93"/>
  <c r="D93"/>
  <c r="E90"/>
  <c r="E147" i="11" l="1"/>
  <c r="E136"/>
  <c r="E131"/>
  <c r="E117"/>
  <c r="E100"/>
  <c r="E76"/>
  <c r="E66"/>
  <c r="E56"/>
  <c r="E42"/>
  <c r="E20"/>
  <c r="E7"/>
  <c r="E112" i="2" l="1"/>
  <c r="P16" i="7"/>
  <c r="A22" l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H85" i="11" l="1"/>
  <c r="F85"/>
  <c r="E85"/>
  <c r="D85"/>
  <c r="H265" i="9"/>
  <c r="H264"/>
  <c r="H263"/>
  <c r="D263"/>
  <c r="F265"/>
  <c r="F264"/>
  <c r="F263"/>
  <c r="D264"/>
  <c r="E265"/>
  <c r="E264"/>
  <c r="E263"/>
  <c r="D265"/>
  <c r="H246"/>
  <c r="H245"/>
  <c r="H244"/>
  <c r="H243"/>
  <c r="D246"/>
  <c r="D243"/>
  <c r="F246"/>
  <c r="F245"/>
  <c r="F244"/>
  <c r="F243"/>
  <c r="D245"/>
  <c r="E246"/>
  <c r="E245"/>
  <c r="E244"/>
  <c r="E243"/>
  <c r="D244"/>
  <c r="H180" i="2"/>
  <c r="F180"/>
  <c r="E180"/>
  <c r="D180"/>
  <c r="H122"/>
  <c r="H121"/>
  <c r="E121"/>
  <c r="F122"/>
  <c r="F121"/>
  <c r="E122"/>
  <c r="D122"/>
  <c r="D121"/>
  <c r="A152" i="7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E66" i="12"/>
  <c r="E87" i="11"/>
  <c r="E92"/>
  <c r="H178" i="12"/>
  <c r="F178"/>
  <c r="E178"/>
  <c r="H177"/>
  <c r="F177"/>
  <c r="E177"/>
  <c r="H176"/>
  <c r="F176"/>
  <c r="E176"/>
  <c r="E173"/>
  <c r="E168"/>
  <c r="E162"/>
  <c r="E160"/>
  <c r="D160"/>
  <c r="E158"/>
  <c r="E155"/>
  <c r="E149"/>
  <c r="H146"/>
  <c r="H144"/>
  <c r="F144"/>
  <c r="E140"/>
  <c r="E135"/>
  <c r="E131"/>
  <c r="D131"/>
  <c r="E129"/>
  <c r="E125"/>
  <c r="E120"/>
  <c r="E73"/>
  <c r="E59"/>
  <c r="E54"/>
  <c r="E49"/>
  <c r="E44"/>
  <c r="E38"/>
  <c r="E33"/>
  <c r="E25"/>
  <c r="E20"/>
  <c r="E15"/>
  <c r="E8"/>
  <c r="E152" i="11"/>
  <c r="E142"/>
  <c r="H134"/>
  <c r="F134"/>
  <c r="E134"/>
  <c r="D134"/>
  <c r="H129"/>
  <c r="F129"/>
  <c r="E129"/>
  <c r="D129"/>
  <c r="E126"/>
  <c r="H122"/>
  <c r="F122"/>
  <c r="E122"/>
  <c r="D122"/>
  <c r="H121"/>
  <c r="F121"/>
  <c r="E121"/>
  <c r="D121"/>
  <c r="H113"/>
  <c r="F113"/>
  <c r="E113"/>
  <c r="D113"/>
  <c r="E110"/>
  <c r="H104"/>
  <c r="F104"/>
  <c r="E104"/>
  <c r="D104"/>
  <c r="H103"/>
  <c r="F103"/>
  <c r="E103"/>
  <c r="D103"/>
  <c r="E81"/>
  <c r="E71"/>
  <c r="E61"/>
  <c r="E49"/>
  <c r="H37"/>
  <c r="F37"/>
  <c r="E37"/>
  <c r="D37"/>
  <c r="E32"/>
  <c r="H30"/>
  <c r="F30"/>
  <c r="E30"/>
  <c r="D30"/>
  <c r="E26"/>
  <c r="H18"/>
  <c r="F18"/>
  <c r="E18"/>
  <c r="D18"/>
  <c r="E14"/>
  <c r="E2"/>
  <c r="E209" i="10"/>
  <c r="E199"/>
  <c r="E194"/>
  <c r="E184"/>
  <c r="E179"/>
  <c r="E172"/>
  <c r="E163"/>
  <c r="H160"/>
  <c r="F160"/>
  <c r="E160"/>
  <c r="D160"/>
  <c r="E154"/>
  <c r="H149"/>
  <c r="F149"/>
  <c r="E149"/>
  <c r="D149"/>
  <c r="E146"/>
  <c r="H121"/>
  <c r="F121"/>
  <c r="E121"/>
  <c r="D121"/>
  <c r="E118"/>
  <c r="E91"/>
  <c r="E86"/>
  <c r="E78"/>
  <c r="E72"/>
  <c r="E66"/>
  <c r="E61"/>
  <c r="H59"/>
  <c r="F59"/>
  <c r="E59"/>
  <c r="D59"/>
  <c r="E56"/>
  <c r="E51"/>
  <c r="E46"/>
  <c r="E39"/>
  <c r="E30"/>
  <c r="E21"/>
  <c r="E15"/>
  <c r="E8"/>
  <c r="H93" i="9"/>
  <c r="F93"/>
  <c r="E93"/>
  <c r="D93"/>
  <c r="E90"/>
  <c r="H87"/>
  <c r="F87"/>
  <c r="E87"/>
  <c r="D87"/>
  <c r="E84"/>
  <c r="H82"/>
  <c r="F82"/>
  <c r="E82"/>
  <c r="D82"/>
  <c r="E79"/>
  <c r="H77"/>
  <c r="F77"/>
  <c r="E77"/>
  <c r="D77"/>
  <c r="E74"/>
  <c r="H224"/>
  <c r="F224"/>
  <c r="E224"/>
  <c r="D224"/>
  <c r="H223"/>
  <c r="F223"/>
  <c r="E223"/>
  <c r="D223"/>
  <c r="H222"/>
  <c r="F222"/>
  <c r="E222"/>
  <c r="D222"/>
  <c r="H221"/>
  <c r="F221"/>
  <c r="E221"/>
  <c r="D221"/>
  <c r="E218"/>
  <c r="H262"/>
  <c r="F262"/>
  <c r="E262"/>
  <c r="D262"/>
  <c r="H261"/>
  <c r="F261"/>
  <c r="E261"/>
  <c r="D261"/>
  <c r="H260"/>
  <c r="F260"/>
  <c r="E260"/>
  <c r="D260"/>
  <c r="H259"/>
  <c r="F259"/>
  <c r="E259"/>
  <c r="D259"/>
  <c r="H258"/>
  <c r="F258"/>
  <c r="E258"/>
  <c r="D258"/>
  <c r="H257"/>
  <c r="F257"/>
  <c r="E257"/>
  <c r="D257"/>
  <c r="E254"/>
  <c r="H252"/>
  <c r="F252"/>
  <c r="E252"/>
  <c r="D252"/>
  <c r="H251"/>
  <c r="F251"/>
  <c r="E251"/>
  <c r="D251"/>
  <c r="E248"/>
  <c r="H242"/>
  <c r="F242"/>
  <c r="E242"/>
  <c r="D242"/>
  <c r="H241"/>
  <c r="F241"/>
  <c r="E241"/>
  <c r="D241"/>
  <c r="H240"/>
  <c r="F240"/>
  <c r="E240"/>
  <c r="D240"/>
  <c r="H239"/>
  <c r="F239"/>
  <c r="E239"/>
  <c r="D239"/>
  <c r="H238"/>
  <c r="F238"/>
  <c r="E238"/>
  <c r="D238"/>
  <c r="H237"/>
  <c r="F237"/>
  <c r="E237"/>
  <c r="D237"/>
  <c r="H157"/>
  <c r="F157"/>
  <c r="E157"/>
  <c r="D157"/>
  <c r="H155"/>
  <c r="F155"/>
  <c r="E155"/>
  <c r="D155"/>
  <c r="H154"/>
  <c r="F154"/>
  <c r="E154"/>
  <c r="D154"/>
  <c r="H153"/>
  <c r="F153"/>
  <c r="E153"/>
  <c r="D153"/>
  <c r="E150"/>
  <c r="H146"/>
  <c r="F146"/>
  <c r="E146"/>
  <c r="D146"/>
  <c r="H145"/>
  <c r="F145"/>
  <c r="E145"/>
  <c r="D145"/>
  <c r="H144"/>
  <c r="F144"/>
  <c r="E144"/>
  <c r="D144"/>
  <c r="H143"/>
  <c r="F143"/>
  <c r="E143"/>
  <c r="D143"/>
  <c r="H142"/>
  <c r="F142"/>
  <c r="E142"/>
  <c r="D142"/>
  <c r="H141"/>
  <c r="F141"/>
  <c r="E141"/>
  <c r="D141"/>
  <c r="E138"/>
  <c r="H114"/>
  <c r="F114"/>
  <c r="E114"/>
  <c r="D114"/>
  <c r="H113"/>
  <c r="F113"/>
  <c r="E113"/>
  <c r="D113"/>
  <c r="H112"/>
  <c r="F112"/>
  <c r="E112"/>
  <c r="D112"/>
  <c r="H111"/>
  <c r="F111"/>
  <c r="E111"/>
  <c r="D111"/>
  <c r="E108"/>
  <c r="H106"/>
  <c r="F106"/>
  <c r="E106"/>
  <c r="D106"/>
  <c r="E103"/>
  <c r="H101"/>
  <c r="F101"/>
  <c r="E101"/>
  <c r="D101"/>
  <c r="H99"/>
  <c r="F99"/>
  <c r="E99"/>
  <c r="D99"/>
  <c r="E96"/>
  <c r="H72"/>
  <c r="F72"/>
  <c r="E72"/>
  <c r="D72"/>
  <c r="H71"/>
  <c r="F71"/>
  <c r="E71"/>
  <c r="D71"/>
  <c r="E68"/>
  <c r="H66"/>
  <c r="F66"/>
  <c r="E66"/>
  <c r="D66"/>
  <c r="H65"/>
  <c r="F65"/>
  <c r="E65"/>
  <c r="D65"/>
  <c r="E62"/>
  <c r="H60"/>
  <c r="F60"/>
  <c r="E60"/>
  <c r="D60"/>
  <c r="H59"/>
  <c r="F59"/>
  <c r="E59"/>
  <c r="D59"/>
  <c r="H58"/>
  <c r="F58"/>
  <c r="E58"/>
  <c r="D58"/>
  <c r="E55"/>
  <c r="H53"/>
  <c r="F53"/>
  <c r="E53"/>
  <c r="D53"/>
  <c r="H52"/>
  <c r="F52"/>
  <c r="E52"/>
  <c r="D52"/>
  <c r="H49"/>
  <c r="F49"/>
  <c r="E49"/>
  <c r="D49"/>
  <c r="H48"/>
  <c r="F48"/>
  <c r="E48"/>
  <c r="D48"/>
  <c r="H47"/>
  <c r="F47"/>
  <c r="E47"/>
  <c r="D47"/>
  <c r="H46"/>
  <c r="F46"/>
  <c r="E46"/>
  <c r="D46"/>
  <c r="E41"/>
  <c r="H39"/>
  <c r="F39"/>
  <c r="E39"/>
  <c r="D39"/>
  <c r="H38"/>
  <c r="F38"/>
  <c r="E38"/>
  <c r="D38"/>
  <c r="H37"/>
  <c r="F37"/>
  <c r="E37"/>
  <c r="D37"/>
  <c r="E34"/>
  <c r="H31"/>
  <c r="F31"/>
  <c r="E31"/>
  <c r="D31"/>
  <c r="E28"/>
  <c r="H26"/>
  <c r="F26"/>
  <c r="E26"/>
  <c r="D26"/>
  <c r="H25"/>
  <c r="F25"/>
  <c r="E25"/>
  <c r="D25"/>
  <c r="E22"/>
  <c r="H20"/>
  <c r="F20"/>
  <c r="E20"/>
  <c r="D20"/>
  <c r="H19"/>
  <c r="F19"/>
  <c r="E19"/>
  <c r="D19"/>
  <c r="H18"/>
  <c r="F18"/>
  <c r="E18"/>
  <c r="D18"/>
  <c r="E14"/>
  <c r="H12"/>
  <c r="F12"/>
  <c r="E12"/>
  <c r="D12"/>
  <c r="H11"/>
  <c r="F11"/>
  <c r="E11"/>
  <c r="D11"/>
  <c r="E8"/>
  <c r="H6"/>
  <c r="F6"/>
  <c r="E6"/>
  <c r="D6"/>
  <c r="H5"/>
  <c r="F5"/>
  <c r="E5"/>
  <c r="D5"/>
  <c r="E2"/>
  <c r="D129" i="12" l="1"/>
  <c r="F146"/>
  <c r="D158"/>
  <c r="D162"/>
  <c r="D176"/>
  <c r="D177"/>
  <c r="D178"/>
  <c r="D128"/>
  <c r="D130"/>
  <c r="D132"/>
  <c r="F143"/>
  <c r="F145"/>
  <c r="D159"/>
  <c r="D161"/>
  <c r="D163"/>
  <c r="E165"/>
  <c r="D59" i="11"/>
  <c r="D79"/>
  <c r="D116" i="12"/>
  <c r="E128"/>
  <c r="E130"/>
  <c r="E132"/>
  <c r="H143"/>
  <c r="H145"/>
  <c r="E159"/>
  <c r="E161"/>
  <c r="E163"/>
  <c r="F165"/>
  <c r="D165"/>
  <c r="H165"/>
  <c r="F28"/>
  <c r="F77"/>
  <c r="F128"/>
  <c r="F129"/>
  <c r="F130"/>
  <c r="F131"/>
  <c r="F132"/>
  <c r="D143"/>
  <c r="D144"/>
  <c r="D145"/>
  <c r="D146"/>
  <c r="F158"/>
  <c r="F159"/>
  <c r="F160"/>
  <c r="F161"/>
  <c r="F162"/>
  <c r="F163"/>
  <c r="D164"/>
  <c r="H128"/>
  <c r="H129"/>
  <c r="H130"/>
  <c r="H131"/>
  <c r="H132"/>
  <c r="E143"/>
  <c r="E144"/>
  <c r="E145"/>
  <c r="E146"/>
  <c r="H158"/>
  <c r="H159"/>
  <c r="H160"/>
  <c r="H161"/>
  <c r="H162"/>
  <c r="H163"/>
  <c r="E164"/>
  <c r="F164"/>
  <c r="H164"/>
  <c r="H23"/>
  <c r="E29"/>
  <c r="E42"/>
  <c r="F78"/>
  <c r="E114"/>
  <c r="E115"/>
  <c r="E116"/>
  <c r="E117"/>
  <c r="E118"/>
  <c r="D114"/>
  <c r="D115"/>
  <c r="D117"/>
  <c r="F123" i="11"/>
  <c r="D97"/>
  <c r="H12" i="12"/>
  <c r="F71"/>
  <c r="F80"/>
  <c r="F114"/>
  <c r="F115"/>
  <c r="F116"/>
  <c r="F117"/>
  <c r="F118"/>
  <c r="D118"/>
  <c r="H108" i="11"/>
  <c r="D62" i="12"/>
  <c r="H80"/>
  <c r="H114"/>
  <c r="H115"/>
  <c r="H116"/>
  <c r="H117"/>
  <c r="H118"/>
  <c r="H202" i="10"/>
  <c r="D213"/>
  <c r="E139" i="11"/>
  <c r="E30" i="12"/>
  <c r="D36"/>
  <c r="D52"/>
  <c r="D63"/>
  <c r="F69"/>
  <c r="F76"/>
  <c r="H78"/>
  <c r="F152"/>
  <c r="H191" i="10"/>
  <c r="F206"/>
  <c r="H84" i="11"/>
  <c r="E123"/>
  <c r="F139"/>
  <c r="D12" i="12"/>
  <c r="D23"/>
  <c r="E28"/>
  <c r="F30"/>
  <c r="H36"/>
  <c r="E47"/>
  <c r="H63"/>
  <c r="E70"/>
  <c r="H76"/>
  <c r="F79"/>
  <c r="H122" i="10"/>
  <c r="H10" i="11"/>
  <c r="D47"/>
  <c r="H150"/>
  <c r="H11" i="12"/>
  <c r="F29"/>
  <c r="D42"/>
  <c r="F47"/>
  <c r="H52"/>
  <c r="H62"/>
  <c r="H77"/>
  <c r="H79"/>
  <c r="E123"/>
  <c r="H138"/>
  <c r="E153"/>
  <c r="E36" i="10"/>
  <c r="H206"/>
  <c r="E213"/>
  <c r="D36" i="11"/>
  <c r="H64"/>
  <c r="E79"/>
  <c r="H98"/>
  <c r="H115"/>
  <c r="E124"/>
  <c r="E140"/>
  <c r="H156"/>
  <c r="E12" i="12"/>
  <c r="F18"/>
  <c r="E23"/>
  <c r="H28"/>
  <c r="H29"/>
  <c r="H30"/>
  <c r="E36"/>
  <c r="D41"/>
  <c r="H47"/>
  <c r="E52"/>
  <c r="D57"/>
  <c r="E62"/>
  <c r="E63"/>
  <c r="F70"/>
  <c r="D76"/>
  <c r="D77"/>
  <c r="D78"/>
  <c r="D79"/>
  <c r="D80"/>
  <c r="F123"/>
  <c r="F153"/>
  <c r="D191" i="10"/>
  <c r="F202"/>
  <c r="E45" i="11"/>
  <c r="H54"/>
  <c r="D107"/>
  <c r="D120"/>
  <c r="F124"/>
  <c r="F140"/>
  <c r="D145"/>
  <c r="F150"/>
  <c r="D11" i="12"/>
  <c r="F12"/>
  <c r="H18"/>
  <c r="F23"/>
  <c r="D28"/>
  <c r="D29"/>
  <c r="D30"/>
  <c r="F36"/>
  <c r="E41"/>
  <c r="D47"/>
  <c r="F52"/>
  <c r="E57"/>
  <c r="F62"/>
  <c r="F63"/>
  <c r="E69"/>
  <c r="E71"/>
  <c r="E76"/>
  <c r="E77"/>
  <c r="E78"/>
  <c r="E79"/>
  <c r="E80"/>
  <c r="D138"/>
  <c r="E152"/>
  <c r="D171"/>
  <c r="H171"/>
  <c r="F36" i="10"/>
  <c r="E175"/>
  <c r="D187"/>
  <c r="F204"/>
  <c r="E36" i="11"/>
  <c r="E47"/>
  <c r="H52"/>
  <c r="E74"/>
  <c r="D95"/>
  <c r="D105"/>
  <c r="E120"/>
  <c r="H123"/>
  <c r="H124"/>
  <c r="H139"/>
  <c r="H140"/>
  <c r="D150"/>
  <c r="E11" i="12"/>
  <c r="D18"/>
  <c r="F41"/>
  <c r="F42"/>
  <c r="F57"/>
  <c r="H69"/>
  <c r="H70"/>
  <c r="H71"/>
  <c r="H123"/>
  <c r="E138"/>
  <c r="H152"/>
  <c r="H153"/>
  <c r="E171"/>
  <c r="E90" i="11"/>
  <c r="D24"/>
  <c r="F177" i="10"/>
  <c r="H187"/>
  <c r="H204"/>
  <c r="D5" i="11"/>
  <c r="F29"/>
  <c r="D45"/>
  <c r="D53"/>
  <c r="F64"/>
  <c r="H96"/>
  <c r="H106"/>
  <c r="F115"/>
  <c r="D123"/>
  <c r="D124"/>
  <c r="D139"/>
  <c r="D140"/>
  <c r="E150"/>
  <c r="F156"/>
  <c r="F11" i="12"/>
  <c r="E18"/>
  <c r="H41"/>
  <c r="H42"/>
  <c r="H57"/>
  <c r="D69"/>
  <c r="D70"/>
  <c r="D71"/>
  <c r="D123"/>
  <c r="F138"/>
  <c r="D152"/>
  <c r="D153"/>
  <c r="F171"/>
  <c r="E11" i="11"/>
  <c r="F11"/>
  <c r="F24"/>
  <c r="E24"/>
  <c r="H11"/>
  <c r="D11"/>
  <c r="H24"/>
  <c r="E11" i="10"/>
  <c r="F89"/>
  <c r="D123"/>
  <c r="F157"/>
  <c r="E167"/>
  <c r="F175"/>
  <c r="F182"/>
  <c r="D189"/>
  <c r="F203"/>
  <c r="F205"/>
  <c r="F207"/>
  <c r="D212"/>
  <c r="H5" i="11"/>
  <c r="F17"/>
  <c r="F23"/>
  <c r="D35"/>
  <c r="D38"/>
  <c r="D46"/>
  <c r="H53"/>
  <c r="H59"/>
  <c r="F69"/>
  <c r="F74"/>
  <c r="H95"/>
  <c r="H97"/>
  <c r="H105"/>
  <c r="H107"/>
  <c r="F114"/>
  <c r="F120"/>
  <c r="H145"/>
  <c r="F155"/>
  <c r="F11" i="10"/>
  <c r="D75"/>
  <c r="E161"/>
  <c r="D169"/>
  <c r="E177"/>
  <c r="H189"/>
  <c r="H203"/>
  <c r="H205"/>
  <c r="H207"/>
  <c r="E212"/>
  <c r="D10" i="11"/>
  <c r="H17"/>
  <c r="H23"/>
  <c r="E29"/>
  <c r="E35"/>
  <c r="E38"/>
  <c r="E46"/>
  <c r="D52"/>
  <c r="D54"/>
  <c r="H69"/>
  <c r="D84"/>
  <c r="D96"/>
  <c r="D98"/>
  <c r="D106"/>
  <c r="D108"/>
  <c r="H114"/>
  <c r="H120"/>
  <c r="H155"/>
  <c r="H90"/>
  <c r="E34" i="10"/>
  <c r="H76"/>
  <c r="H124"/>
  <c r="E158"/>
  <c r="E169"/>
  <c r="E176"/>
  <c r="H182"/>
  <c r="D188"/>
  <c r="D190"/>
  <c r="D192"/>
  <c r="D202"/>
  <c r="D203"/>
  <c r="D204"/>
  <c r="D205"/>
  <c r="D206"/>
  <c r="D207"/>
  <c r="F212"/>
  <c r="F213"/>
  <c r="E5" i="11"/>
  <c r="E10"/>
  <c r="D17"/>
  <c r="D23"/>
  <c r="H29"/>
  <c r="F35"/>
  <c r="F36"/>
  <c r="F38"/>
  <c r="F45"/>
  <c r="F46"/>
  <c r="F47"/>
  <c r="E52"/>
  <c r="E53"/>
  <c r="E54"/>
  <c r="E59"/>
  <c r="D64"/>
  <c r="D69"/>
  <c r="H74"/>
  <c r="F79"/>
  <c r="E84"/>
  <c r="E95"/>
  <c r="E96"/>
  <c r="E97"/>
  <c r="E98"/>
  <c r="E105"/>
  <c r="E106"/>
  <c r="E107"/>
  <c r="E108"/>
  <c r="D114"/>
  <c r="D115"/>
  <c r="E145"/>
  <c r="D155"/>
  <c r="D156"/>
  <c r="F34" i="10"/>
  <c r="H44"/>
  <c r="F159"/>
  <c r="D167"/>
  <c r="F176"/>
  <c r="H188"/>
  <c r="H190"/>
  <c r="H192"/>
  <c r="E202"/>
  <c r="E203"/>
  <c r="E204"/>
  <c r="E205"/>
  <c r="E206"/>
  <c r="E207"/>
  <c r="H212"/>
  <c r="H213"/>
  <c r="F5" i="11"/>
  <c r="F10"/>
  <c r="E17"/>
  <c r="E23"/>
  <c r="D29"/>
  <c r="H35"/>
  <c r="H36"/>
  <c r="H38"/>
  <c r="H45"/>
  <c r="H46"/>
  <c r="H47"/>
  <c r="F52"/>
  <c r="F53"/>
  <c r="F54"/>
  <c r="F59"/>
  <c r="E64"/>
  <c r="E69"/>
  <c r="D74"/>
  <c r="H79"/>
  <c r="F84"/>
  <c r="F95"/>
  <c r="F96"/>
  <c r="F97"/>
  <c r="F98"/>
  <c r="F105"/>
  <c r="F106"/>
  <c r="F107"/>
  <c r="F108"/>
  <c r="E114"/>
  <c r="E115"/>
  <c r="F145"/>
  <c r="E155"/>
  <c r="E156"/>
  <c r="D90"/>
  <c r="F90"/>
  <c r="E12" i="10"/>
  <c r="D18"/>
  <c r="E33"/>
  <c r="E35"/>
  <c r="E37"/>
  <c r="H75"/>
  <c r="H123"/>
  <c r="F151"/>
  <c r="F158"/>
  <c r="F161"/>
  <c r="D166"/>
  <c r="D168"/>
  <c r="H175"/>
  <c r="H176"/>
  <c r="H177"/>
  <c r="E187"/>
  <c r="E188"/>
  <c r="E189"/>
  <c r="E190"/>
  <c r="E191"/>
  <c r="E192"/>
  <c r="D197"/>
  <c r="F12"/>
  <c r="H18"/>
  <c r="F33"/>
  <c r="F35"/>
  <c r="F37"/>
  <c r="D76"/>
  <c r="E89"/>
  <c r="D122"/>
  <c r="D124"/>
  <c r="H151"/>
  <c r="E157"/>
  <c r="E159"/>
  <c r="E166"/>
  <c r="E168"/>
  <c r="D175"/>
  <c r="D176"/>
  <c r="D177"/>
  <c r="F187"/>
  <c r="F188"/>
  <c r="F189"/>
  <c r="F190"/>
  <c r="F191"/>
  <c r="F192"/>
  <c r="E197"/>
  <c r="H11"/>
  <c r="H12"/>
  <c r="E18"/>
  <c r="H33"/>
  <c r="H34"/>
  <c r="H35"/>
  <c r="H36"/>
  <c r="H37"/>
  <c r="E75"/>
  <c r="E76"/>
  <c r="H89"/>
  <c r="E122"/>
  <c r="E123"/>
  <c r="E124"/>
  <c r="F150"/>
  <c r="F152"/>
  <c r="H157"/>
  <c r="H158"/>
  <c r="H159"/>
  <c r="H161"/>
  <c r="F166"/>
  <c r="F167"/>
  <c r="F168"/>
  <c r="F169"/>
  <c r="D182"/>
  <c r="F197"/>
  <c r="D11"/>
  <c r="D12"/>
  <c r="F18"/>
  <c r="D33"/>
  <c r="D34"/>
  <c r="D35"/>
  <c r="D36"/>
  <c r="D37"/>
  <c r="F75"/>
  <c r="F76"/>
  <c r="D89"/>
  <c r="F122"/>
  <c r="F123"/>
  <c r="F124"/>
  <c r="H150"/>
  <c r="H152"/>
  <c r="D157"/>
  <c r="D158"/>
  <c r="D159"/>
  <c r="D161"/>
  <c r="H166"/>
  <c r="H167"/>
  <c r="H168"/>
  <c r="H169"/>
  <c r="E182"/>
  <c r="H197"/>
  <c r="E26"/>
  <c r="E95"/>
  <c r="D150"/>
  <c r="D151"/>
  <c r="D152"/>
  <c r="D84"/>
  <c r="H83"/>
  <c r="E150"/>
  <c r="E151"/>
  <c r="E152"/>
  <c r="E84"/>
  <c r="F84"/>
  <c r="H84"/>
  <c r="E27"/>
  <c r="E96"/>
  <c r="E24"/>
  <c r="H42"/>
  <c r="H81"/>
  <c r="E97"/>
  <c r="F45" i="9"/>
  <c r="E28" i="10"/>
  <c r="E69"/>
  <c r="F156" i="9"/>
  <c r="E25" i="10"/>
  <c r="H43"/>
  <c r="E54"/>
  <c r="H64"/>
  <c r="E70"/>
  <c r="H82"/>
  <c r="E94"/>
  <c r="E98"/>
  <c r="F25"/>
  <c r="D44"/>
  <c r="D64"/>
  <c r="D82"/>
  <c r="F96"/>
  <c r="E50" i="9"/>
  <c r="F27" i="10"/>
  <c r="D42"/>
  <c r="F54"/>
  <c r="F70"/>
  <c r="D83"/>
  <c r="F95"/>
  <c r="F98"/>
  <c r="H24"/>
  <c r="H25"/>
  <c r="H26"/>
  <c r="H27"/>
  <c r="H28"/>
  <c r="E42"/>
  <c r="E43"/>
  <c r="E44"/>
  <c r="H54"/>
  <c r="E64"/>
  <c r="H69"/>
  <c r="H70"/>
  <c r="E81"/>
  <c r="E82"/>
  <c r="E83"/>
  <c r="H94"/>
  <c r="H95"/>
  <c r="H96"/>
  <c r="H97"/>
  <c r="H98"/>
  <c r="F24"/>
  <c r="F26"/>
  <c r="F28"/>
  <c r="D43"/>
  <c r="F69"/>
  <c r="D81"/>
  <c r="F94"/>
  <c r="F97"/>
  <c r="E17" i="9"/>
  <c r="E156"/>
  <c r="D24" i="10"/>
  <c r="D25"/>
  <c r="D26"/>
  <c r="D27"/>
  <c r="D28"/>
  <c r="F42"/>
  <c r="F43"/>
  <c r="F44"/>
  <c r="D54"/>
  <c r="F64"/>
  <c r="D69"/>
  <c r="D70"/>
  <c r="F81"/>
  <c r="F82"/>
  <c r="F83"/>
  <c r="D94"/>
  <c r="D95"/>
  <c r="D96"/>
  <c r="D97"/>
  <c r="D98"/>
  <c r="E44" i="9"/>
  <c r="E51"/>
  <c r="H115"/>
  <c r="H156"/>
  <c r="D32"/>
  <c r="E45"/>
  <c r="E100"/>
  <c r="H116"/>
  <c r="D156"/>
  <c r="F17"/>
  <c r="H32"/>
  <c r="F44"/>
  <c r="F50"/>
  <c r="D115"/>
  <c r="D116"/>
  <c r="H17"/>
  <c r="E32"/>
  <c r="H44"/>
  <c r="H45"/>
  <c r="H50"/>
  <c r="H51"/>
  <c r="H100"/>
  <c r="E115"/>
  <c r="E116"/>
  <c r="F51"/>
  <c r="F100"/>
  <c r="D17"/>
  <c r="F32"/>
  <c r="D44"/>
  <c r="D45"/>
  <c r="D50"/>
  <c r="D51"/>
  <c r="D100"/>
  <c r="F115"/>
  <c r="F116"/>
  <c r="H179" i="2"/>
  <c r="F179"/>
  <c r="E179"/>
  <c r="D179"/>
  <c r="H178"/>
  <c r="F178"/>
  <c r="E178"/>
  <c r="D178"/>
  <c r="H177"/>
  <c r="F177"/>
  <c r="E177"/>
  <c r="D177"/>
  <c r="H176"/>
  <c r="F176"/>
  <c r="E176"/>
  <c r="D176"/>
  <c r="H175"/>
  <c r="F175"/>
  <c r="E175"/>
  <c r="D175"/>
  <c r="H174"/>
  <c r="F174"/>
  <c r="E174"/>
  <c r="D174"/>
  <c r="H169"/>
  <c r="F169"/>
  <c r="E169"/>
  <c r="D169"/>
  <c r="H168"/>
  <c r="F168"/>
  <c r="E168"/>
  <c r="D168"/>
  <c r="H167"/>
  <c r="F167"/>
  <c r="E167"/>
  <c r="D167"/>
  <c r="H166"/>
  <c r="F166"/>
  <c r="E166"/>
  <c r="D166"/>
  <c r="H165"/>
  <c r="F165"/>
  <c r="E165"/>
  <c r="D165"/>
  <c r="H164"/>
  <c r="F164"/>
  <c r="E164"/>
  <c r="D164"/>
  <c r="H163"/>
  <c r="F163"/>
  <c r="E163"/>
  <c r="D163"/>
  <c r="H162"/>
  <c r="F162"/>
  <c r="E162"/>
  <c r="D162"/>
  <c r="H157"/>
  <c r="F157"/>
  <c r="E157"/>
  <c r="D157"/>
  <c r="H156"/>
  <c r="F156"/>
  <c r="E156"/>
  <c r="D156"/>
  <c r="H155"/>
  <c r="F155"/>
  <c r="E155"/>
  <c r="D155"/>
  <c r="H154"/>
  <c r="F154"/>
  <c r="E154"/>
  <c r="D154"/>
  <c r="H149"/>
  <c r="F149"/>
  <c r="E149"/>
  <c r="D149"/>
  <c r="H148"/>
  <c r="F148"/>
  <c r="E148"/>
  <c r="D148"/>
  <c r="H147"/>
  <c r="F147"/>
  <c r="E147"/>
  <c r="D147"/>
  <c r="H146"/>
  <c r="F146"/>
  <c r="E146"/>
  <c r="D146"/>
  <c r="H145"/>
  <c r="F145"/>
  <c r="E145"/>
  <c r="D145"/>
  <c r="H144"/>
  <c r="F144"/>
  <c r="E144"/>
  <c r="D144"/>
  <c r="H143"/>
  <c r="F143"/>
  <c r="E143"/>
  <c r="D143"/>
  <c r="H138"/>
  <c r="F138"/>
  <c r="E138"/>
  <c r="D138"/>
  <c r="H137"/>
  <c r="F137"/>
  <c r="E137"/>
  <c r="D137"/>
  <c r="H136"/>
  <c r="F136"/>
  <c r="E136"/>
  <c r="D136"/>
  <c r="H131"/>
  <c r="F131"/>
  <c r="E131"/>
  <c r="D131"/>
  <c r="H130"/>
  <c r="F130"/>
  <c r="E130"/>
  <c r="D130"/>
  <c r="H129"/>
  <c r="F129"/>
  <c r="E129"/>
  <c r="D129"/>
  <c r="H128"/>
  <c r="F128"/>
  <c r="E128"/>
  <c r="D128"/>
  <c r="H127"/>
  <c r="F127"/>
  <c r="E127"/>
  <c r="D127"/>
  <c r="H120"/>
  <c r="F120"/>
  <c r="E120"/>
  <c r="D120"/>
  <c r="H119"/>
  <c r="F119"/>
  <c r="E119"/>
  <c r="D119"/>
  <c r="H118"/>
  <c r="F118"/>
  <c r="E118"/>
  <c r="D118"/>
  <c r="H117"/>
  <c r="F117"/>
  <c r="E117"/>
  <c r="D117"/>
  <c r="H116"/>
  <c r="F116"/>
  <c r="E116"/>
  <c r="D116"/>
  <c r="H115"/>
  <c r="F115"/>
  <c r="E115"/>
  <c r="D115"/>
  <c r="H88"/>
  <c r="F88"/>
  <c r="E88"/>
  <c r="D88"/>
  <c r="H87"/>
  <c r="F87"/>
  <c r="E87"/>
  <c r="D87"/>
  <c r="H86"/>
  <c r="F86"/>
  <c r="E86"/>
  <c r="D86"/>
  <c r="H85"/>
  <c r="F85"/>
  <c r="E85"/>
  <c r="D85"/>
  <c r="H84"/>
  <c r="F84"/>
  <c r="E84"/>
  <c r="D84"/>
  <c r="H83"/>
  <c r="F83"/>
  <c r="E83"/>
  <c r="D83"/>
  <c r="H82"/>
  <c r="F82"/>
  <c r="E82"/>
  <c r="D82"/>
  <c r="H77"/>
  <c r="F77"/>
  <c r="E77"/>
  <c r="D77"/>
  <c r="H70"/>
  <c r="F70"/>
  <c r="E70"/>
  <c r="D70"/>
  <c r="H69"/>
  <c r="F69"/>
  <c r="E69"/>
  <c r="D69"/>
  <c r="H64"/>
  <c r="F64"/>
  <c r="E64"/>
  <c r="D64"/>
  <c r="H63"/>
  <c r="F63"/>
  <c r="E63"/>
  <c r="D63"/>
  <c r="H58"/>
  <c r="F58"/>
  <c r="E58"/>
  <c r="D58"/>
  <c r="H57"/>
  <c r="F57"/>
  <c r="E57"/>
  <c r="D57"/>
  <c r="H56"/>
  <c r="F56"/>
  <c r="E56"/>
  <c r="D56"/>
  <c r="H55"/>
  <c r="F55"/>
  <c r="E55"/>
  <c r="D55"/>
  <c r="H54"/>
  <c r="F54"/>
  <c r="E54"/>
  <c r="D54"/>
  <c r="H49"/>
  <c r="F49"/>
  <c r="E49"/>
  <c r="D49"/>
  <c r="H48"/>
  <c r="F48"/>
  <c r="E48"/>
  <c r="D48"/>
  <c r="H47"/>
  <c r="F47"/>
  <c r="E47"/>
  <c r="D47"/>
  <c r="H46"/>
  <c r="F46"/>
  <c r="E46"/>
  <c r="D46"/>
  <c r="H45"/>
  <c r="F45"/>
  <c r="E45"/>
  <c r="D45"/>
  <c r="H44"/>
  <c r="F44"/>
  <c r="E44"/>
  <c r="D44"/>
  <c r="H43"/>
  <c r="F43"/>
  <c r="E43"/>
  <c r="D43"/>
  <c r="H42"/>
  <c r="F42"/>
  <c r="E42"/>
  <c r="D42"/>
  <c r="H41"/>
  <c r="F41"/>
  <c r="E41"/>
  <c r="D41"/>
  <c r="H40"/>
  <c r="F40"/>
  <c r="E40"/>
  <c r="D40"/>
  <c r="H34"/>
  <c r="F34"/>
  <c r="E34"/>
  <c r="D34"/>
  <c r="H33"/>
  <c r="F33"/>
  <c r="E33"/>
  <c r="D33"/>
  <c r="H32"/>
  <c r="F32"/>
  <c r="E32"/>
  <c r="D32"/>
  <c r="H31"/>
  <c r="F31"/>
  <c r="E31"/>
  <c r="D31"/>
  <c r="H25"/>
  <c r="F25"/>
  <c r="E25"/>
  <c r="D25"/>
  <c r="H24"/>
  <c r="F24"/>
  <c r="E24"/>
  <c r="D24"/>
  <c r="H23"/>
  <c r="F23"/>
  <c r="E23"/>
  <c r="D23"/>
  <c r="H18"/>
  <c r="E18"/>
  <c r="D18"/>
  <c r="H17"/>
  <c r="F17"/>
  <c r="E17"/>
  <c r="D17"/>
  <c r="H12"/>
  <c r="F12"/>
  <c r="E12"/>
  <c r="D12"/>
  <c r="H11"/>
  <c r="F11"/>
  <c r="E11"/>
  <c r="D11"/>
  <c r="E20"/>
  <c r="E171"/>
  <c r="E159"/>
  <c r="E151"/>
  <c r="E140"/>
  <c r="E133"/>
  <c r="E124"/>
  <c r="E79"/>
  <c r="E74"/>
  <c r="E66"/>
  <c r="E51"/>
  <c r="E60"/>
  <c r="E37"/>
  <c r="E28"/>
  <c r="E14"/>
  <c r="E8"/>
</calcChain>
</file>

<file path=xl/sharedStrings.xml><?xml version="1.0" encoding="utf-8"?>
<sst xmlns="http://schemas.openxmlformats.org/spreadsheetml/2006/main" count="4713" uniqueCount="923">
  <si>
    <t>Number</t>
  </si>
  <si>
    <t>First Name</t>
  </si>
  <si>
    <t>Surname</t>
  </si>
  <si>
    <t>Club</t>
  </si>
  <si>
    <t>Age Group</t>
  </si>
  <si>
    <t>EA Number</t>
  </si>
  <si>
    <t>Events</t>
  </si>
  <si>
    <t>SW</t>
  </si>
  <si>
    <t>Age Group:</t>
  </si>
  <si>
    <t>Name</t>
  </si>
  <si>
    <t>Position</t>
  </si>
  <si>
    <t>Event</t>
  </si>
  <si>
    <t>boxes need data entered manually</t>
  </si>
  <si>
    <t>SM</t>
  </si>
  <si>
    <t>Yate &amp; District AC</t>
  </si>
  <si>
    <t>M60</t>
  </si>
  <si>
    <t>U15B</t>
  </si>
  <si>
    <t>U11B</t>
  </si>
  <si>
    <t>Swindon Harriers</t>
  </si>
  <si>
    <t>U15G</t>
  </si>
  <si>
    <t>North Somerset AC</t>
  </si>
  <si>
    <t>U13G</t>
  </si>
  <si>
    <t>U11G</t>
  </si>
  <si>
    <t>U13B</t>
  </si>
  <si>
    <t>Stroud &amp; District AC</t>
  </si>
  <si>
    <t>SGS</t>
  </si>
  <si>
    <t>U23M</t>
  </si>
  <si>
    <t>U23W</t>
  </si>
  <si>
    <t>W45</t>
  </si>
  <si>
    <t>Avon Valley Runners</t>
  </si>
  <si>
    <t>U20W</t>
  </si>
  <si>
    <t>Exeter Harriers</t>
  </si>
  <si>
    <t>Cardiff AAC/UWE</t>
  </si>
  <si>
    <t>UWE</t>
  </si>
  <si>
    <t>U17B</t>
  </si>
  <si>
    <t>Newport Harriers AC</t>
  </si>
  <si>
    <t>Yate &amp; District AC/SGS</t>
  </si>
  <si>
    <t>U20M</t>
  </si>
  <si>
    <t>Cornwall AC</t>
  </si>
  <si>
    <t>Team Bath</t>
  </si>
  <si>
    <t>Reading AC</t>
  </si>
  <si>
    <t>Cardiff Archers</t>
  </si>
  <si>
    <t>Benfleet RC/Bath UNI</t>
  </si>
  <si>
    <t>Springburn Harriers</t>
  </si>
  <si>
    <t>Westbury Harriers</t>
  </si>
  <si>
    <t>U17G</t>
  </si>
  <si>
    <t>W55</t>
  </si>
  <si>
    <t>Cardiff AAC</t>
  </si>
  <si>
    <t>Taunton AC</t>
  </si>
  <si>
    <t>Dorchester AC</t>
  </si>
  <si>
    <t>Gloucester AC</t>
  </si>
  <si>
    <t>Cardiff Met</t>
  </si>
  <si>
    <t>Bristol &amp; West AC/SGS</t>
  </si>
  <si>
    <t>Bristol &amp; West AC</t>
  </si>
  <si>
    <t>Cheltenham &amp; County Harriers</t>
  </si>
  <si>
    <t>Edinburgh AC</t>
  </si>
  <si>
    <t>Emmersons Green RC</t>
  </si>
  <si>
    <t>Forest of Dean AC</t>
  </si>
  <si>
    <t>Guildford &amp; Godalming AC</t>
  </si>
  <si>
    <t>Kidderminster &amp; Stourport AC</t>
  </si>
  <si>
    <t>Lavington Athletics</t>
  </si>
  <si>
    <t>Rugby &amp; Northampton AC</t>
  </si>
  <si>
    <t>Chippenham Harriers '83</t>
  </si>
  <si>
    <t>Southampton AC</t>
  </si>
  <si>
    <t>Swansea Harriers AC</t>
  </si>
  <si>
    <t>Cheltenham &amp; County Harriers/North Somerset AC</t>
  </si>
  <si>
    <t>W35</t>
  </si>
  <si>
    <t>W40</t>
  </si>
  <si>
    <t>W50</t>
  </si>
  <si>
    <t>W60</t>
  </si>
  <si>
    <t>M35</t>
  </si>
  <si>
    <t>M40</t>
  </si>
  <si>
    <t>M45</t>
  </si>
  <si>
    <t>M50</t>
  </si>
  <si>
    <t>M55</t>
  </si>
  <si>
    <t>W65</t>
  </si>
  <si>
    <t>M65</t>
  </si>
  <si>
    <t>Clubs</t>
  </si>
  <si>
    <t>Age categories</t>
  </si>
  <si>
    <t>Unattached</t>
  </si>
  <si>
    <t>City of Plymouth</t>
  </si>
  <si>
    <t>Cumbran Harriers</t>
  </si>
  <si>
    <t>Birchfield Harriers</t>
  </si>
  <si>
    <t>City of Sheffield</t>
  </si>
  <si>
    <t>Rhondda AAC</t>
  </si>
  <si>
    <t>Sale Harriers</t>
  </si>
  <si>
    <t>Yeovil Olympiads AC</t>
  </si>
  <si>
    <t>Distance</t>
  </si>
  <si>
    <t>Agrupacio Atletica Cataluyna</t>
  </si>
  <si>
    <t>Bitton Road Runners</t>
  </si>
  <si>
    <t>Time</t>
  </si>
  <si>
    <t>Age</t>
  </si>
  <si>
    <t>Windsor Slough Eton &amp; Hounslow AC</t>
  </si>
  <si>
    <t>Blackheath &amp; Bromley Harriers AC</t>
  </si>
  <si>
    <t>Malborough &amp; District Junior AC</t>
  </si>
  <si>
    <t>Mendip AC</t>
  </si>
  <si>
    <t>School Year</t>
  </si>
  <si>
    <t>4 &amp; 5</t>
  </si>
  <si>
    <t>6 &amp; 7</t>
  </si>
  <si>
    <t>8 &amp; 9</t>
  </si>
  <si>
    <t>10  &amp; 11</t>
  </si>
  <si>
    <t>10 &amp; 11</t>
  </si>
  <si>
    <t>Blackpear Joggers</t>
  </si>
  <si>
    <t>Jersey Barton AC</t>
  </si>
  <si>
    <t>Sutton &amp; District AC</t>
  </si>
  <si>
    <t>South Gloucestershire AC</t>
  </si>
  <si>
    <t>Hernhill Harriers</t>
  </si>
  <si>
    <t>Highworth RC</t>
  </si>
  <si>
    <t>U17M</t>
  </si>
  <si>
    <t>Long Jump</t>
  </si>
  <si>
    <t>High Jump</t>
  </si>
  <si>
    <t>Shot Putt</t>
  </si>
  <si>
    <t>Discus</t>
  </si>
  <si>
    <t>75mH</t>
  </si>
  <si>
    <t>80mH</t>
  </si>
  <si>
    <t>100mH</t>
  </si>
  <si>
    <t>300m</t>
  </si>
  <si>
    <t>400m</t>
  </si>
  <si>
    <t>No Thanks</t>
  </si>
  <si>
    <t>75m (Sun)</t>
  </si>
  <si>
    <t>Long Jump (Sun)</t>
  </si>
  <si>
    <t>150m (Sat)</t>
  </si>
  <si>
    <t>Javelin (Sat)</t>
  </si>
  <si>
    <t>Avon County Championships</t>
  </si>
  <si>
    <t>Age groups:</t>
  </si>
  <si>
    <t>Javelin</t>
  </si>
  <si>
    <t>800m</t>
  </si>
  <si>
    <t>Set for 299 athletes - table array needs to be extended if more</t>
  </si>
  <si>
    <t>200m</t>
  </si>
  <si>
    <t>Hammer</t>
  </si>
  <si>
    <t>Pole Vault</t>
  </si>
  <si>
    <t>Triple Jump</t>
  </si>
  <si>
    <t>U17W</t>
  </si>
  <si>
    <t>3000m</t>
  </si>
  <si>
    <t>400mH</t>
  </si>
  <si>
    <t>Wind</t>
  </si>
  <si>
    <t>m/s</t>
  </si>
  <si>
    <t>KEERTHANAA</t>
  </si>
  <si>
    <t>KRISHNAMACHAARI</t>
  </si>
  <si>
    <t>Ravi Athletic Group</t>
  </si>
  <si>
    <t>AJISH</t>
  </si>
  <si>
    <t>NAOMI</t>
  </si>
  <si>
    <t>KAR</t>
  </si>
  <si>
    <t>AGASTYA</t>
  </si>
  <si>
    <t xml:space="preserve">ANGAD SINGH </t>
  </si>
  <si>
    <t>OBEROI</t>
  </si>
  <si>
    <t>100m (Sun)</t>
  </si>
  <si>
    <t>200m (Sat)</t>
  </si>
  <si>
    <t>300m (Sun)</t>
  </si>
  <si>
    <t>MEHRA</t>
  </si>
  <si>
    <t>SARAH</t>
  </si>
  <si>
    <t xml:space="preserve">AARSHIYA  JAYESH  </t>
  </si>
  <si>
    <t>SANSARE</t>
  </si>
  <si>
    <t xml:space="preserve">NAINIKA  </t>
  </si>
  <si>
    <t>ISWARAN</t>
  </si>
  <si>
    <t xml:space="preserve">AADI  RAVI  </t>
  </si>
  <si>
    <t>POOJARY</t>
  </si>
  <si>
    <t xml:space="preserve">URVISH  NAVDEEP  </t>
  </si>
  <si>
    <t>UPPAL</t>
  </si>
  <si>
    <t>Hammer (Sun)</t>
  </si>
  <si>
    <t>Discus (Sun)</t>
  </si>
  <si>
    <t xml:space="preserve">RHEA </t>
  </si>
  <si>
    <t>BIJU</t>
  </si>
  <si>
    <t xml:space="preserve">ISHANK DHAVAL </t>
  </si>
  <si>
    <t>GHIA</t>
  </si>
  <si>
    <t xml:space="preserve">AMIT ABSHALOME </t>
  </si>
  <si>
    <t>REUBEN</t>
  </si>
  <si>
    <t>400m (Sat)</t>
  </si>
  <si>
    <t>THAKUR</t>
  </si>
  <si>
    <t>HARSH DEEPAK</t>
  </si>
  <si>
    <t xml:space="preserve">TANYA </t>
  </si>
  <si>
    <t>VAKIL</t>
  </si>
  <si>
    <t>100m Hurdles (Sat)</t>
  </si>
  <si>
    <t>Shot (Sun)</t>
  </si>
  <si>
    <t>ARYAVEER</t>
  </si>
  <si>
    <t>U10B</t>
  </si>
  <si>
    <t>QK (Sun)</t>
  </si>
  <si>
    <t>High Jump (Sat)</t>
  </si>
  <si>
    <t>Lucas</t>
  </si>
  <si>
    <t>Charnley</t>
  </si>
  <si>
    <t xml:space="preserve"> 'Affiliated'</t>
  </si>
  <si>
    <t>Joshua</t>
  </si>
  <si>
    <t>Colman</t>
  </si>
  <si>
    <t>Oliver</t>
  </si>
  <si>
    <t>Daniel</t>
  </si>
  <si>
    <t>Gordon</t>
  </si>
  <si>
    <t>Luke</t>
  </si>
  <si>
    <t>Harry</t>
  </si>
  <si>
    <t>Gore</t>
  </si>
  <si>
    <t>Roman</t>
  </si>
  <si>
    <t>Hillier</t>
  </si>
  <si>
    <t>NSAC-Priory</t>
  </si>
  <si>
    <t>William</t>
  </si>
  <si>
    <t>Mason</t>
  </si>
  <si>
    <t>Lewis</t>
  </si>
  <si>
    <t>Richards</t>
  </si>
  <si>
    <t>Lucy</t>
  </si>
  <si>
    <t>Barnes</t>
  </si>
  <si>
    <t>U10G</t>
  </si>
  <si>
    <t>Lilia</t>
  </si>
  <si>
    <t>Bobby</t>
  </si>
  <si>
    <t>Annie</t>
  </si>
  <si>
    <t>Haynes</t>
  </si>
  <si>
    <t>Abigail</t>
  </si>
  <si>
    <t>House</t>
  </si>
  <si>
    <t>Florrie</t>
  </si>
  <si>
    <t>Jeston</t>
  </si>
  <si>
    <t>Leila</t>
  </si>
  <si>
    <t>Phillpotts</t>
  </si>
  <si>
    <t>Molly</t>
  </si>
  <si>
    <t>Russell</t>
  </si>
  <si>
    <t>Faith</t>
  </si>
  <si>
    <t>Slater</t>
  </si>
  <si>
    <t>Tilly</t>
  </si>
  <si>
    <t>Townsend</t>
  </si>
  <si>
    <t>Isabelle</t>
  </si>
  <si>
    <t>White</t>
  </si>
  <si>
    <t>Horfield CEVC Primary School</t>
  </si>
  <si>
    <t>Erin</t>
  </si>
  <si>
    <t>Williams</t>
  </si>
  <si>
    <t>Max</t>
  </si>
  <si>
    <t>Akpan</t>
  </si>
  <si>
    <t>Thomas</t>
  </si>
  <si>
    <t>Aldred</t>
  </si>
  <si>
    <t>Somer AC</t>
  </si>
  <si>
    <t>Sam</t>
  </si>
  <si>
    <t>Baker</t>
  </si>
  <si>
    <t>Jeremy</t>
  </si>
  <si>
    <t>Collins</t>
  </si>
  <si>
    <t xml:space="preserve"> '4038580'</t>
  </si>
  <si>
    <t>Finch</t>
  </si>
  <si>
    <t>Archie</t>
  </si>
  <si>
    <t>Hal Eric</t>
  </si>
  <si>
    <t>Robins</t>
  </si>
  <si>
    <t>Edward</t>
  </si>
  <si>
    <t>Stoate</t>
  </si>
  <si>
    <t>Wilkinson</t>
  </si>
  <si>
    <t>Serena-Summer</t>
  </si>
  <si>
    <t>Challis</t>
  </si>
  <si>
    <t>Loretta</t>
  </si>
  <si>
    <t>Chowdhury Barratt</t>
  </si>
  <si>
    <t>Annabelle</t>
  </si>
  <si>
    <t>Ellison</t>
  </si>
  <si>
    <t>Sophie</t>
  </si>
  <si>
    <t>Legge</t>
  </si>
  <si>
    <t>Blythe</t>
  </si>
  <si>
    <t>Martineau</t>
  </si>
  <si>
    <t>Lauren</t>
  </si>
  <si>
    <t>Ramsey</t>
  </si>
  <si>
    <t>Scarlett</t>
  </si>
  <si>
    <t>Smith</t>
  </si>
  <si>
    <t>Spencer</t>
  </si>
  <si>
    <t xml:space="preserve"> '4026563'</t>
  </si>
  <si>
    <t>Navya</t>
  </si>
  <si>
    <t>Wilkins</t>
  </si>
  <si>
    <t>Jonathan</t>
  </si>
  <si>
    <t>Aston</t>
  </si>
  <si>
    <t xml:space="preserve"> '4038570'</t>
  </si>
  <si>
    <t>High Jump (Sun)</t>
  </si>
  <si>
    <t>Elijah</t>
  </si>
  <si>
    <t>Buscemi</t>
  </si>
  <si>
    <t xml:space="preserve"> '3995567'</t>
  </si>
  <si>
    <t>1500m (Sun)</t>
  </si>
  <si>
    <t>Sidney</t>
  </si>
  <si>
    <t>Davis</t>
  </si>
  <si>
    <t xml:space="preserve"> '3892354'</t>
  </si>
  <si>
    <t>800m (Sat)</t>
  </si>
  <si>
    <t>Benjamin</t>
  </si>
  <si>
    <t>Ferdinando</t>
  </si>
  <si>
    <t>Jackson</t>
  </si>
  <si>
    <t>Gilfillan</t>
  </si>
  <si>
    <t>Rhys</t>
  </si>
  <si>
    <t xml:space="preserve"> '4028648'</t>
  </si>
  <si>
    <t>James</t>
  </si>
  <si>
    <t>Hatherall</t>
  </si>
  <si>
    <t xml:space="preserve"> '4038572'</t>
  </si>
  <si>
    <t>Ewan</t>
  </si>
  <si>
    <t>Hussey</t>
  </si>
  <si>
    <t>Kell</t>
  </si>
  <si>
    <t>75m Hurdles - U13B (Sat)</t>
  </si>
  <si>
    <t>Henry</t>
  </si>
  <si>
    <t>Marsh</t>
  </si>
  <si>
    <t xml:space="preserve"> '4038588'</t>
  </si>
  <si>
    <t>Massey - Jones</t>
  </si>
  <si>
    <t>Euan</t>
  </si>
  <si>
    <t>Meacock</t>
  </si>
  <si>
    <t>Miles</t>
  </si>
  <si>
    <t>Paines</t>
  </si>
  <si>
    <t>Palmer</t>
  </si>
  <si>
    <t>Alexander</t>
  </si>
  <si>
    <t>Reece</t>
  </si>
  <si>
    <t xml:space="preserve"> '3842753'</t>
  </si>
  <si>
    <t>Callum</t>
  </si>
  <si>
    <t>Skidmore</t>
  </si>
  <si>
    <t xml:space="preserve"> '4015538'</t>
  </si>
  <si>
    <t>Sparey</t>
  </si>
  <si>
    <t>Joel</t>
  </si>
  <si>
    <t>Wadey</t>
  </si>
  <si>
    <t xml:space="preserve"> '4038576'</t>
  </si>
  <si>
    <t>Ryan</t>
  </si>
  <si>
    <t>Walsh</t>
  </si>
  <si>
    <t>Oscar</t>
  </si>
  <si>
    <t>Warren</t>
  </si>
  <si>
    <t>Tristan</t>
  </si>
  <si>
    <t xml:space="preserve"> '3976322'</t>
  </si>
  <si>
    <t>Mairi</t>
  </si>
  <si>
    <t>Carver Brown</t>
  </si>
  <si>
    <t xml:space="preserve"> '3986909'</t>
  </si>
  <si>
    <t>Amira</t>
  </si>
  <si>
    <t xml:space="preserve"> '3999411'</t>
  </si>
  <si>
    <t>Jasmine</t>
  </si>
  <si>
    <t>Mya</t>
  </si>
  <si>
    <t>Cronin</t>
  </si>
  <si>
    <t xml:space="preserve"> '4026560'</t>
  </si>
  <si>
    <t>Eva</t>
  </si>
  <si>
    <t>Crowe</t>
  </si>
  <si>
    <t xml:space="preserve"> '3940408'</t>
  </si>
  <si>
    <t>Matilda</t>
  </si>
  <si>
    <t>Green</t>
  </si>
  <si>
    <t xml:space="preserve"> '3967398'</t>
  </si>
  <si>
    <t>Martha</t>
  </si>
  <si>
    <t>Herringshaw</t>
  </si>
  <si>
    <t xml:space="preserve"> '3804696'</t>
  </si>
  <si>
    <t>Amelia</t>
  </si>
  <si>
    <t>Hunter</t>
  </si>
  <si>
    <t xml:space="preserve"> '4030941'</t>
  </si>
  <si>
    <t>Megan</t>
  </si>
  <si>
    <t>Amalie</t>
  </si>
  <si>
    <t>Johnston</t>
  </si>
  <si>
    <t>Olive</t>
  </si>
  <si>
    <t>Leaney</t>
  </si>
  <si>
    <t>Heidi</t>
  </si>
  <si>
    <t>Neale</t>
  </si>
  <si>
    <t>Hannah</t>
  </si>
  <si>
    <t>Pearce</t>
  </si>
  <si>
    <t>Millie</t>
  </si>
  <si>
    <t>Pope</t>
  </si>
  <si>
    <t xml:space="preserve"> '3980131'</t>
  </si>
  <si>
    <t>Eliza</t>
  </si>
  <si>
    <t>Price</t>
  </si>
  <si>
    <t xml:space="preserve"> '4038557'</t>
  </si>
  <si>
    <t>Summer</t>
  </si>
  <si>
    <t xml:space="preserve"> '3975554'</t>
  </si>
  <si>
    <t>Darcy</t>
  </si>
  <si>
    <t>Simpson</t>
  </si>
  <si>
    <t>Lola</t>
  </si>
  <si>
    <t>Ariana</t>
  </si>
  <si>
    <t>Stupu</t>
  </si>
  <si>
    <t>Ella</t>
  </si>
  <si>
    <t>Thurston</t>
  </si>
  <si>
    <t>Lily</t>
  </si>
  <si>
    <t>Walkey</t>
  </si>
  <si>
    <t xml:space="preserve"> '4028228'</t>
  </si>
  <si>
    <t xml:space="preserve"> '3952429'</t>
  </si>
  <si>
    <t>Felix</t>
  </si>
  <si>
    <t>Ashby</t>
  </si>
  <si>
    <t xml:space="preserve"> '3937518'</t>
  </si>
  <si>
    <t>Alex</t>
  </si>
  <si>
    <t>Auton-Green</t>
  </si>
  <si>
    <t xml:space="preserve"> '3583439'</t>
  </si>
  <si>
    <t>Stan</t>
  </si>
  <si>
    <t>Barker</t>
  </si>
  <si>
    <t xml:space="preserve"> '3970831'</t>
  </si>
  <si>
    <t>Owen</t>
  </si>
  <si>
    <t>Boon</t>
  </si>
  <si>
    <t>Phillip</t>
  </si>
  <si>
    <t>Clarke</t>
  </si>
  <si>
    <t xml:space="preserve"> '3901980'</t>
  </si>
  <si>
    <t xml:space="preserve"> '3832948'</t>
  </si>
  <si>
    <t>Augustin</t>
  </si>
  <si>
    <t>Downing</t>
  </si>
  <si>
    <t xml:space="preserve"> '3996612'</t>
  </si>
  <si>
    <t>Adam</t>
  </si>
  <si>
    <t>Durran</t>
  </si>
  <si>
    <t xml:space="preserve"> '3842751'</t>
  </si>
  <si>
    <t>Joseph</t>
  </si>
  <si>
    <t xml:space="preserve"> '3971192'</t>
  </si>
  <si>
    <t>Game</t>
  </si>
  <si>
    <t xml:space="preserve"> '3986601'</t>
  </si>
  <si>
    <t>80m Hurdles - U15B (Sat)</t>
  </si>
  <si>
    <t>Garrett</t>
  </si>
  <si>
    <t xml:space="preserve"> '3863766'</t>
  </si>
  <si>
    <t>Fraser</t>
  </si>
  <si>
    <t>Heysham</t>
  </si>
  <si>
    <t>Rufus</t>
  </si>
  <si>
    <t>Hull</t>
  </si>
  <si>
    <t xml:space="preserve"> '3804709'</t>
  </si>
  <si>
    <t>Will</t>
  </si>
  <si>
    <t>Lacey</t>
  </si>
  <si>
    <t xml:space="preserve"> '3940223'</t>
  </si>
  <si>
    <t>Seb</t>
  </si>
  <si>
    <t xml:space="preserve"> '3908180'</t>
  </si>
  <si>
    <t>McKinstry</t>
  </si>
  <si>
    <t>Oisin</t>
  </si>
  <si>
    <t>O ' Halloran</t>
  </si>
  <si>
    <t>Pemble</t>
  </si>
  <si>
    <t xml:space="preserve"> '3627235'</t>
  </si>
  <si>
    <t>Jack</t>
  </si>
  <si>
    <t xml:space="preserve"> '3987696'</t>
  </si>
  <si>
    <t xml:space="preserve"> '3842734'</t>
  </si>
  <si>
    <t>Semple</t>
  </si>
  <si>
    <t>Billy</t>
  </si>
  <si>
    <t>Sharp</t>
  </si>
  <si>
    <t xml:space="preserve"> '3985728'</t>
  </si>
  <si>
    <t>Barney</t>
  </si>
  <si>
    <t>Reuben</t>
  </si>
  <si>
    <t xml:space="preserve"> '3835770'</t>
  </si>
  <si>
    <t>Watson</t>
  </si>
  <si>
    <t xml:space="preserve"> '3769748'</t>
  </si>
  <si>
    <t>Dan</t>
  </si>
  <si>
    <t>Webb</t>
  </si>
  <si>
    <t xml:space="preserve"> '3892360'</t>
  </si>
  <si>
    <t>Freddy</t>
  </si>
  <si>
    <t xml:space="preserve"> '3998926'</t>
  </si>
  <si>
    <t>Zack</t>
  </si>
  <si>
    <t>Wigginton</t>
  </si>
  <si>
    <t xml:space="preserve"> '4028231'</t>
  </si>
  <si>
    <t>Regan-Jack</t>
  </si>
  <si>
    <t xml:space="preserve"> '3951493'</t>
  </si>
  <si>
    <t>Stanley</t>
  </si>
  <si>
    <t>Wyatt</t>
  </si>
  <si>
    <t xml:space="preserve"> '3937537'</t>
  </si>
  <si>
    <t>Bethany</t>
  </si>
  <si>
    <t>Allen</t>
  </si>
  <si>
    <t xml:space="preserve"> '4029625'</t>
  </si>
  <si>
    <t>Holly</t>
  </si>
  <si>
    <t>Bagnowiec</t>
  </si>
  <si>
    <t>Gertie</t>
  </si>
  <si>
    <t>Blewitt</t>
  </si>
  <si>
    <t>Sophia</t>
  </si>
  <si>
    <t>Bowell</t>
  </si>
  <si>
    <t>Triple Jump (Sat)</t>
  </si>
  <si>
    <t>Arisa</t>
  </si>
  <si>
    <t>Burgess</t>
  </si>
  <si>
    <t xml:space="preserve"> '3868060'</t>
  </si>
  <si>
    <t>Pole Vault (Sat)</t>
  </si>
  <si>
    <t>Cowl</t>
  </si>
  <si>
    <t xml:space="preserve"> '4030943'</t>
  </si>
  <si>
    <t xml:space="preserve"> '3998212'</t>
  </si>
  <si>
    <t>75m Hurdles - U15G (Sat)</t>
  </si>
  <si>
    <t>Annabel</t>
  </si>
  <si>
    <t>Fleur</t>
  </si>
  <si>
    <t>Hardie</t>
  </si>
  <si>
    <t>Hebe</t>
  </si>
  <si>
    <t>Hill</t>
  </si>
  <si>
    <t xml:space="preserve"> '3940225'</t>
  </si>
  <si>
    <t>Ash</t>
  </si>
  <si>
    <t>Hillier-Smith</t>
  </si>
  <si>
    <t xml:space="preserve"> '3871775'</t>
  </si>
  <si>
    <t>Pippa</t>
  </si>
  <si>
    <t>Houghton</t>
  </si>
  <si>
    <t>Llywela</t>
  </si>
  <si>
    <t>Kenyon</t>
  </si>
  <si>
    <t xml:space="preserve"> '3987485'</t>
  </si>
  <si>
    <t>Maja</t>
  </si>
  <si>
    <t>Kupiec</t>
  </si>
  <si>
    <t xml:space="preserve"> '4033381'</t>
  </si>
  <si>
    <t>Mainwaring</t>
  </si>
  <si>
    <t xml:space="preserve"> '3978207'</t>
  </si>
  <si>
    <t>Evie</t>
  </si>
  <si>
    <t>Moir</t>
  </si>
  <si>
    <t xml:space="preserve"> '3861684'</t>
  </si>
  <si>
    <t>Leah</t>
  </si>
  <si>
    <t>Perry</t>
  </si>
  <si>
    <t xml:space="preserve"> '3944058'</t>
  </si>
  <si>
    <t>Francesca</t>
  </si>
  <si>
    <t>Poore</t>
  </si>
  <si>
    <t>Celeste</t>
  </si>
  <si>
    <t>Redmond</t>
  </si>
  <si>
    <t xml:space="preserve"> '7050878'</t>
  </si>
  <si>
    <t>Eleanor</t>
  </si>
  <si>
    <t>Rees</t>
  </si>
  <si>
    <t xml:space="preserve"> '3977383'</t>
  </si>
  <si>
    <t>Sanigar</t>
  </si>
  <si>
    <t>Eve</t>
  </si>
  <si>
    <t>Imogen</t>
  </si>
  <si>
    <t>Sparrow</t>
  </si>
  <si>
    <t xml:space="preserve"> '3986560'</t>
  </si>
  <si>
    <t>AnaÃ¯s</t>
  </si>
  <si>
    <t>Spector</t>
  </si>
  <si>
    <t>Kezia</t>
  </si>
  <si>
    <t>Tarzey</t>
  </si>
  <si>
    <t xml:space="preserve"> '3945096'</t>
  </si>
  <si>
    <t>Florence</t>
  </si>
  <si>
    <t xml:space="preserve"> '3979133'</t>
  </si>
  <si>
    <t>Flora</t>
  </si>
  <si>
    <t>Thomson</t>
  </si>
  <si>
    <t xml:space="preserve"> '4038916'</t>
  </si>
  <si>
    <t>Timbrell</t>
  </si>
  <si>
    <t xml:space="preserve"> '4016456'</t>
  </si>
  <si>
    <t xml:space="preserve"> '3808710'</t>
  </si>
  <si>
    <t>Wallis</t>
  </si>
  <si>
    <t xml:space="preserve"> '3935328'</t>
  </si>
  <si>
    <t>Safiya</t>
  </si>
  <si>
    <t xml:space="preserve"> '3839054'</t>
  </si>
  <si>
    <t>Ruby</t>
  </si>
  <si>
    <t>Woodman</t>
  </si>
  <si>
    <t xml:space="preserve"> '3861689'</t>
  </si>
  <si>
    <t>Vijay</t>
  </si>
  <si>
    <t>Bakrania</t>
  </si>
  <si>
    <t>Boyd</t>
  </si>
  <si>
    <t>400m - U17M (Sat)</t>
  </si>
  <si>
    <t>Ishmael</t>
  </si>
  <si>
    <t>Bradley</t>
  </si>
  <si>
    <t xml:space="preserve"> '3631076'</t>
  </si>
  <si>
    <t>3000m (Sat)</t>
  </si>
  <si>
    <t>Brady</t>
  </si>
  <si>
    <t>Ethan</t>
  </si>
  <si>
    <t>Canning</t>
  </si>
  <si>
    <t xml:space="preserve"> '3837060'</t>
  </si>
  <si>
    <t>Herbie</t>
  </si>
  <si>
    <t>Cooksley</t>
  </si>
  <si>
    <t xml:space="preserve"> '3763052'</t>
  </si>
  <si>
    <t>Darton</t>
  </si>
  <si>
    <t>Davies</t>
  </si>
  <si>
    <t>Draper</t>
  </si>
  <si>
    <t xml:space="preserve"> '3769832'</t>
  </si>
  <si>
    <t>Jacob</t>
  </si>
  <si>
    <t>Forsbrook</t>
  </si>
  <si>
    <t xml:space="preserve"> '3506126'</t>
  </si>
  <si>
    <t>Conor</t>
  </si>
  <si>
    <t>Hewitt</t>
  </si>
  <si>
    <t xml:space="preserve"> '3789301'</t>
  </si>
  <si>
    <t>Patrick</t>
  </si>
  <si>
    <t>Hipkiss</t>
  </si>
  <si>
    <t xml:space="preserve"> '3789299'</t>
  </si>
  <si>
    <t>Samuel</t>
  </si>
  <si>
    <t>Holloway</t>
  </si>
  <si>
    <t>George</t>
  </si>
  <si>
    <t>Isgrove</t>
  </si>
  <si>
    <t>100m Hurdles - U17M (Sat)</t>
  </si>
  <si>
    <t>Elliot</t>
  </si>
  <si>
    <t>Leite</t>
  </si>
  <si>
    <t xml:space="preserve"> '3966835'</t>
  </si>
  <si>
    <t>Panso</t>
  </si>
  <si>
    <t xml:space="preserve"> '4033620'</t>
  </si>
  <si>
    <t>Murray</t>
  </si>
  <si>
    <t>Pearson</t>
  </si>
  <si>
    <t xml:space="preserve"> '3628051'</t>
  </si>
  <si>
    <t>Nicholas</t>
  </si>
  <si>
    <t>Pestell</t>
  </si>
  <si>
    <t xml:space="preserve"> '3744423'</t>
  </si>
  <si>
    <t xml:space="preserve"> '4021752'</t>
  </si>
  <si>
    <t>Mackenzie</t>
  </si>
  <si>
    <t>Ritson</t>
  </si>
  <si>
    <t xml:space="preserve"> '3874947'</t>
  </si>
  <si>
    <t>Robertson</t>
  </si>
  <si>
    <t xml:space="preserve"> '4021754'</t>
  </si>
  <si>
    <t>Rudge</t>
  </si>
  <si>
    <t xml:space="preserve"> '3771958'</t>
  </si>
  <si>
    <t>Destiny</t>
  </si>
  <si>
    <t>Sadiku</t>
  </si>
  <si>
    <t xml:space="preserve"> '3946412'</t>
  </si>
  <si>
    <t>Sandiford</t>
  </si>
  <si>
    <t xml:space="preserve"> '3808822'</t>
  </si>
  <si>
    <t>Leon</t>
  </si>
  <si>
    <t>Serning</t>
  </si>
  <si>
    <t>SGS College Athletics Academy</t>
  </si>
  <si>
    <t xml:space="preserve"> '4029306'</t>
  </si>
  <si>
    <t>Dylan</t>
  </si>
  <si>
    <t>Stoneman</t>
  </si>
  <si>
    <t xml:space="preserve"> '3669920'</t>
  </si>
  <si>
    <t>Taylor</t>
  </si>
  <si>
    <t xml:space="preserve"> '3665605'</t>
  </si>
  <si>
    <t>Thistlewood</t>
  </si>
  <si>
    <t xml:space="preserve"> '3985690'</t>
  </si>
  <si>
    <t>Van Beneden</t>
  </si>
  <si>
    <t xml:space="preserve"> '3981004'</t>
  </si>
  <si>
    <t>Jude</t>
  </si>
  <si>
    <t>Wait</t>
  </si>
  <si>
    <t xml:space="preserve"> '3922454'</t>
  </si>
  <si>
    <t xml:space="preserve"> '3793322'</t>
  </si>
  <si>
    <t>Rivie</t>
  </si>
  <si>
    <t>Bates</t>
  </si>
  <si>
    <t xml:space="preserve"> '3739723'</t>
  </si>
  <si>
    <t>80m Hurdles - U17W (Sat)</t>
  </si>
  <si>
    <t xml:space="preserve"> '3744418'</t>
  </si>
  <si>
    <t>Laura</t>
  </si>
  <si>
    <t>Chance</t>
  </si>
  <si>
    <t xml:space="preserve"> '3583453'</t>
  </si>
  <si>
    <t>Keira</t>
  </si>
  <si>
    <t>Devereux</t>
  </si>
  <si>
    <t xml:space="preserve"> '3410919'</t>
  </si>
  <si>
    <t>300m - U17W (Sun)</t>
  </si>
  <si>
    <t>Donaldson</t>
  </si>
  <si>
    <t xml:space="preserve"> '3410923'</t>
  </si>
  <si>
    <t>Abella</t>
  </si>
  <si>
    <t>Duncan</t>
  </si>
  <si>
    <t>Rosa May</t>
  </si>
  <si>
    <t>Ford</t>
  </si>
  <si>
    <t xml:space="preserve"> '3570656'</t>
  </si>
  <si>
    <t>Ciara</t>
  </si>
  <si>
    <t>Galvin</t>
  </si>
  <si>
    <t xml:space="preserve"> '3871006'</t>
  </si>
  <si>
    <t>Phoebe</t>
  </si>
  <si>
    <t>Havard</t>
  </si>
  <si>
    <t xml:space="preserve"> '3771850'</t>
  </si>
  <si>
    <t>Tamara</t>
  </si>
  <si>
    <t>Jeffries</t>
  </si>
  <si>
    <t xml:space="preserve"> '3970854'</t>
  </si>
  <si>
    <t>McIntosh</t>
  </si>
  <si>
    <t xml:space="preserve"> '3903531'</t>
  </si>
  <si>
    <t xml:space="preserve"> '3899272'</t>
  </si>
  <si>
    <t>sophie</t>
  </si>
  <si>
    <t>Page</t>
  </si>
  <si>
    <t xml:space="preserve"> '3861627'</t>
  </si>
  <si>
    <t>Nyree</t>
  </si>
  <si>
    <t xml:space="preserve"> '3776432'</t>
  </si>
  <si>
    <t>Nyah</t>
  </si>
  <si>
    <t>Reuter</t>
  </si>
  <si>
    <t xml:space="preserve"> '3756954'</t>
  </si>
  <si>
    <t>Ellie</t>
  </si>
  <si>
    <t>Siegle</t>
  </si>
  <si>
    <t>Izzy</t>
  </si>
  <si>
    <t>Turner</t>
  </si>
  <si>
    <t>Felicity</t>
  </si>
  <si>
    <t>Whiteway</t>
  </si>
  <si>
    <t>Mayalee</t>
  </si>
  <si>
    <t>Osola</t>
  </si>
  <si>
    <t>Ball</t>
  </si>
  <si>
    <t>''</t>
  </si>
  <si>
    <t>Buckle</t>
  </si>
  <si>
    <t>Toby</t>
  </si>
  <si>
    <t>Conibear</t>
  </si>
  <si>
    <t xml:space="preserve"> '3476874'</t>
  </si>
  <si>
    <t>Tyler</t>
  </si>
  <si>
    <t>Dau</t>
  </si>
  <si>
    <t xml:space="preserve"> '4019901'</t>
  </si>
  <si>
    <t xml:space="preserve">400m (Sat)  </t>
  </si>
  <si>
    <t>Day</t>
  </si>
  <si>
    <t xml:space="preserve"> '3742092'</t>
  </si>
  <si>
    <t>Team Bath AC</t>
  </si>
  <si>
    <t xml:space="preserve"> '3491200'</t>
  </si>
  <si>
    <t>Ben</t>
  </si>
  <si>
    <t>Hamblin</t>
  </si>
  <si>
    <t xml:space="preserve"> '3697304'</t>
  </si>
  <si>
    <t xml:space="preserve"> '3428349'</t>
  </si>
  <si>
    <t>Stephen</t>
  </si>
  <si>
    <t>Kerfoot</t>
  </si>
  <si>
    <t xml:space="preserve"> '3128139'</t>
  </si>
  <si>
    <t>Josh</t>
  </si>
  <si>
    <t>Maggs</t>
  </si>
  <si>
    <t xml:space="preserve"> '3861672'</t>
  </si>
  <si>
    <t>Isaac</t>
  </si>
  <si>
    <t xml:space="preserve"> '4023521'</t>
  </si>
  <si>
    <t>Louie</t>
  </si>
  <si>
    <t>Nelson</t>
  </si>
  <si>
    <t xml:space="preserve"> '4029327'</t>
  </si>
  <si>
    <t>Pouncey</t>
  </si>
  <si>
    <t xml:space="preserve"> '3877669'</t>
  </si>
  <si>
    <t>Schrijver</t>
  </si>
  <si>
    <t xml:space="preserve"> '3595027'</t>
  </si>
  <si>
    <t>Wilson</t>
  </si>
  <si>
    <t xml:space="preserve"> '3491247'</t>
  </si>
  <si>
    <t>Jedani</t>
  </si>
  <si>
    <t>Wright</t>
  </si>
  <si>
    <t xml:space="preserve"> '3863769'</t>
  </si>
  <si>
    <t>Bailey</t>
  </si>
  <si>
    <t xml:space="preserve"> '3577174'</t>
  </si>
  <si>
    <t>Fiona</t>
  </si>
  <si>
    <t>Barkley</t>
  </si>
  <si>
    <t xml:space="preserve"> '3477767'</t>
  </si>
  <si>
    <t>Moni</t>
  </si>
  <si>
    <t>Alice</t>
  </si>
  <si>
    <t>Bridger-Morales</t>
  </si>
  <si>
    <t xml:space="preserve"> '3410463'</t>
  </si>
  <si>
    <t>Stephanie</t>
  </si>
  <si>
    <t>Brooks</t>
  </si>
  <si>
    <t xml:space="preserve"> '3410465'</t>
  </si>
  <si>
    <t>100m Hurdles - U20W &amp; SW (Sat)</t>
  </si>
  <si>
    <t>Grace</t>
  </si>
  <si>
    <t>Cardwell</t>
  </si>
  <si>
    <t xml:space="preserve"> '3596010'</t>
  </si>
  <si>
    <t>400m Hurdles (Sat)</t>
  </si>
  <si>
    <t>Darby</t>
  </si>
  <si>
    <t xml:space="preserve"> '3997553'</t>
  </si>
  <si>
    <t>Libby</t>
  </si>
  <si>
    <t>Davidson</t>
  </si>
  <si>
    <t>Newport Harriers</t>
  </si>
  <si>
    <t xml:space="preserve"> '7033512'</t>
  </si>
  <si>
    <t>Edwards</t>
  </si>
  <si>
    <t>Eleni</t>
  </si>
  <si>
    <t>Francis</t>
  </si>
  <si>
    <t xml:space="preserve"> '3669930'</t>
  </si>
  <si>
    <t>Holman</t>
  </si>
  <si>
    <t xml:space="preserve"> '3870474'</t>
  </si>
  <si>
    <t>Honor</t>
  </si>
  <si>
    <t xml:space="preserve"> '3506066'</t>
  </si>
  <si>
    <t>Hornung</t>
  </si>
  <si>
    <t xml:space="preserve"> '3861626'</t>
  </si>
  <si>
    <t>Jessica</t>
  </si>
  <si>
    <t>Amy</t>
  </si>
  <si>
    <t>Nicholls</t>
  </si>
  <si>
    <t xml:space="preserve"> '3765621'</t>
  </si>
  <si>
    <t xml:space="preserve"> '4011239'</t>
  </si>
  <si>
    <t>UWE ACCC</t>
  </si>
  <si>
    <t>Philip</t>
  </si>
  <si>
    <t>Blackburn</t>
  </si>
  <si>
    <t>Thornbury RC</t>
  </si>
  <si>
    <t xml:space="preserve"> '4035900'</t>
  </si>
  <si>
    <t>Ruben</t>
  </si>
  <si>
    <t xml:space="preserve"> '3018188'</t>
  </si>
  <si>
    <t>Brudney</t>
  </si>
  <si>
    <t xml:space="preserve"> '4021455'</t>
  </si>
  <si>
    <t>Dougal</t>
  </si>
  <si>
    <t>Burden</t>
  </si>
  <si>
    <t xml:space="preserve"> '4019910'</t>
  </si>
  <si>
    <t>Aaron</t>
  </si>
  <si>
    <t>Carter</t>
  </si>
  <si>
    <t>Crawley AC</t>
  </si>
  <si>
    <t>Elliott</t>
  </si>
  <si>
    <t>Chard</t>
  </si>
  <si>
    <t xml:space="preserve"> '3015973'</t>
  </si>
  <si>
    <t>Fields</t>
  </si>
  <si>
    <t xml:space="preserve"> '2716847'</t>
  </si>
  <si>
    <t>Tom</t>
  </si>
  <si>
    <t>Foxon</t>
  </si>
  <si>
    <t xml:space="preserve"> '2731585'</t>
  </si>
  <si>
    <t>Ian</t>
  </si>
  <si>
    <t>Gawinowski</t>
  </si>
  <si>
    <t xml:space="preserve"> '3792824'</t>
  </si>
  <si>
    <t>V45</t>
  </si>
  <si>
    <t>Lee</t>
  </si>
  <si>
    <t>Gawler</t>
  </si>
  <si>
    <t xml:space="preserve"> '2805627'</t>
  </si>
  <si>
    <t>Anthony</t>
  </si>
  <si>
    <t>Glover</t>
  </si>
  <si>
    <t xml:space="preserve"> '2762880'</t>
  </si>
  <si>
    <t>Greg</t>
  </si>
  <si>
    <t>Hayward</t>
  </si>
  <si>
    <t>Liam</t>
  </si>
  <si>
    <t xml:space="preserve"> '3374475'</t>
  </si>
  <si>
    <t>Hodge</t>
  </si>
  <si>
    <t xml:space="preserve"> '3958298'</t>
  </si>
  <si>
    <t>V50</t>
  </si>
  <si>
    <t>Matt</t>
  </si>
  <si>
    <t>Hogg</t>
  </si>
  <si>
    <t xml:space="preserve"> '3095024'</t>
  </si>
  <si>
    <t>Matthew</t>
  </si>
  <si>
    <t>Hula</t>
  </si>
  <si>
    <t>Yusuf</t>
  </si>
  <si>
    <t>Hussien</t>
  </si>
  <si>
    <t xml:space="preserve"> '3361842'</t>
  </si>
  <si>
    <t>Jamieson</t>
  </si>
  <si>
    <t xml:space="preserve"> '3255322'</t>
  </si>
  <si>
    <t>Johnson</t>
  </si>
  <si>
    <t>Kanish</t>
  </si>
  <si>
    <t>Kumar</t>
  </si>
  <si>
    <t xml:space="preserve"> '4019902'</t>
  </si>
  <si>
    <t>Long</t>
  </si>
  <si>
    <t>V60</t>
  </si>
  <si>
    <t>Lorenzi</t>
  </si>
  <si>
    <t xml:space="preserve"> '2807177'</t>
  </si>
  <si>
    <t>Maliphant</t>
  </si>
  <si>
    <t xml:space="preserve"> '2775865'</t>
  </si>
  <si>
    <t>Chris</t>
  </si>
  <si>
    <t>Millard</t>
  </si>
  <si>
    <t xml:space="preserve"> '2665680'</t>
  </si>
  <si>
    <t>V55</t>
  </si>
  <si>
    <t>Michael</t>
  </si>
  <si>
    <t>Nickells</t>
  </si>
  <si>
    <t>Winchester &amp; District AC</t>
  </si>
  <si>
    <t xml:space="preserve"> '3027414'</t>
  </si>
  <si>
    <t>Rob</t>
  </si>
  <si>
    <t>Phillips</t>
  </si>
  <si>
    <t>Theodore</t>
  </si>
  <si>
    <t>Reeve</t>
  </si>
  <si>
    <t xml:space="preserve"> '2923756'</t>
  </si>
  <si>
    <t>Straker</t>
  </si>
  <si>
    <t xml:space="preserve"> '2944496'</t>
  </si>
  <si>
    <t>Wells</t>
  </si>
  <si>
    <t xml:space="preserve"> '3224478'</t>
  </si>
  <si>
    <t>Samantha</t>
  </si>
  <si>
    <t>Barrett</t>
  </si>
  <si>
    <t xml:space="preserve"> '2968836'</t>
  </si>
  <si>
    <t>Tamsin</t>
  </si>
  <si>
    <t>Chick</t>
  </si>
  <si>
    <t xml:space="preserve"> '2685341'</t>
  </si>
  <si>
    <t>V40</t>
  </si>
  <si>
    <t>Jodie</t>
  </si>
  <si>
    <t>Dale</t>
  </si>
  <si>
    <t xml:space="preserve"> '3374510'</t>
  </si>
  <si>
    <t>Dawe-Lane</t>
  </si>
  <si>
    <t>Anna</t>
  </si>
  <si>
    <t xml:space="preserve"> '3739728'</t>
  </si>
  <si>
    <t>Gandhi</t>
  </si>
  <si>
    <t xml:space="preserve"> '3838710'</t>
  </si>
  <si>
    <t>Natalia</t>
  </si>
  <si>
    <t>Isherwood</t>
  </si>
  <si>
    <t xml:space="preserve"> '3093759'</t>
  </si>
  <si>
    <t>Louise</t>
  </si>
  <si>
    <t xml:space="preserve"> '2816895'</t>
  </si>
  <si>
    <t>Karen</t>
  </si>
  <si>
    <t>Jones</t>
  </si>
  <si>
    <t xml:space="preserve"> '2742919'</t>
  </si>
  <si>
    <t>Amena</t>
  </si>
  <si>
    <t>Kofi</t>
  </si>
  <si>
    <t xml:space="preserve"> '3446610'</t>
  </si>
  <si>
    <t>Sarah</t>
  </si>
  <si>
    <t xml:space="preserve"> '3110338'</t>
  </si>
  <si>
    <t>Yate &amp; District AC/SW Vets</t>
  </si>
  <si>
    <t>£4 refund</t>
  </si>
  <si>
    <t>£2 refund</t>
  </si>
  <si>
    <t>£4 owed for additonal events</t>
  </si>
  <si>
    <t>£2 owed for additional event</t>
  </si>
  <si>
    <t>75m - Heat 1</t>
  </si>
  <si>
    <t>75m - Heat 2</t>
  </si>
  <si>
    <t>75m - Final</t>
  </si>
  <si>
    <t>100m - Heat 1</t>
  </si>
  <si>
    <t>100m - Heat 2</t>
  </si>
  <si>
    <t>100m - Final</t>
  </si>
  <si>
    <t>200m - Heat 1</t>
  </si>
  <si>
    <t>200m - Heat 2</t>
  </si>
  <si>
    <t>200m - Final</t>
  </si>
  <si>
    <t>9.25.88</t>
  </si>
  <si>
    <t>10.13.74</t>
  </si>
  <si>
    <t>10.32.67</t>
  </si>
  <si>
    <t>10.52.52</t>
  </si>
  <si>
    <t>10.46.18</t>
  </si>
  <si>
    <t>12.07.69</t>
  </si>
  <si>
    <t>9.23.49</t>
  </si>
  <si>
    <t>10.25.01</t>
  </si>
  <si>
    <t>11.04.40</t>
  </si>
  <si>
    <t>300m - Heat1</t>
  </si>
  <si>
    <t>300m - Heat2</t>
  </si>
  <si>
    <t>300m - Final</t>
  </si>
  <si>
    <t>Cant count as U17M as throwed under weight</t>
  </si>
  <si>
    <t>Yate</t>
  </si>
  <si>
    <t>5.14.78</t>
  </si>
  <si>
    <t>5.21.83</t>
  </si>
  <si>
    <t>5.31.25</t>
  </si>
  <si>
    <t>5.34.60</t>
  </si>
  <si>
    <t>5.37.11</t>
  </si>
  <si>
    <t>5.43.46</t>
  </si>
  <si>
    <t>5.55.64</t>
  </si>
  <si>
    <t>6.10.72</t>
  </si>
  <si>
    <t>4.55.90</t>
  </si>
  <si>
    <t>5.16.22</t>
  </si>
  <si>
    <t>5.26.66</t>
  </si>
  <si>
    <t>5.32.50</t>
  </si>
  <si>
    <t>5.37.43</t>
  </si>
  <si>
    <t>6.02.65</t>
  </si>
  <si>
    <t>6.32.15</t>
  </si>
  <si>
    <t>4.23.93</t>
  </si>
  <si>
    <t>4.34.97</t>
  </si>
  <si>
    <t>4.37.22</t>
  </si>
  <si>
    <t>4.44.89</t>
  </si>
  <si>
    <t>4.47.98</t>
  </si>
  <si>
    <t>4.50.40</t>
  </si>
  <si>
    <t>4.53.55</t>
  </si>
  <si>
    <t>4.54.72</t>
  </si>
  <si>
    <t>5.07.31</t>
  </si>
  <si>
    <t>4.32.46</t>
  </si>
  <si>
    <t>4.34.37</t>
  </si>
  <si>
    <t>4.37.25</t>
  </si>
  <si>
    <t>4.46.92</t>
  </si>
  <si>
    <t>4.54.97</t>
  </si>
  <si>
    <t>5.32.94</t>
  </si>
  <si>
    <t>5.39.07</t>
  </si>
  <si>
    <t>5.54.30</t>
  </si>
  <si>
    <t>5.00.08</t>
  </si>
  <si>
    <t>5.43.62</t>
  </si>
  <si>
    <t>5.05.38</t>
  </si>
  <si>
    <t>5.34.17</t>
  </si>
  <si>
    <t>4.36.99</t>
  </si>
  <si>
    <t>4.32.27</t>
  </si>
  <si>
    <t>4.11.37</t>
  </si>
  <si>
    <t>4.11.39</t>
  </si>
  <si>
    <t>4.14.68</t>
  </si>
  <si>
    <t>4.32.88</t>
  </si>
  <si>
    <t>4.42.34</t>
  </si>
  <si>
    <t>4.43.07</t>
  </si>
  <si>
    <t>4.16.14</t>
  </si>
  <si>
    <t>5.13.43</t>
  </si>
  <si>
    <t>Checked</t>
  </si>
  <si>
    <t>150m - Final</t>
  </si>
  <si>
    <t>400m - Final</t>
  </si>
  <si>
    <t>800m - Final</t>
  </si>
  <si>
    <t>2.38.62</t>
  </si>
  <si>
    <t>2.43.86</t>
  </si>
  <si>
    <t>2.46.95</t>
  </si>
  <si>
    <t>2.48.89</t>
  </si>
  <si>
    <t>2.53.97</t>
  </si>
  <si>
    <t>3.05.07</t>
  </si>
  <si>
    <t>3.25.30</t>
  </si>
  <si>
    <t>2.22.09</t>
  </si>
  <si>
    <t>2.31.23</t>
  </si>
  <si>
    <t>2.35.01</t>
  </si>
  <si>
    <t>2.44.34</t>
  </si>
  <si>
    <t>2.20.46</t>
  </si>
  <si>
    <t>3.03.54</t>
  </si>
  <si>
    <t>2.38.32</t>
  </si>
  <si>
    <t>2.39.32</t>
  </si>
  <si>
    <t>2.50.15</t>
  </si>
  <si>
    <t>3.00.26</t>
  </si>
  <si>
    <t>2.10.97</t>
  </si>
  <si>
    <t>2.16.07</t>
  </si>
  <si>
    <t>2.17.18</t>
  </si>
  <si>
    <t>2.19.36</t>
  </si>
  <si>
    <t>2.20.04</t>
  </si>
  <si>
    <t>2.22.22</t>
  </si>
  <si>
    <t>2.23.51</t>
  </si>
  <si>
    <t>2.28.09</t>
  </si>
  <si>
    <t>2.47.67</t>
  </si>
  <si>
    <t>3.12.83</t>
  </si>
  <si>
    <t>2.03.44</t>
  </si>
  <si>
    <t>2.06.86</t>
  </si>
  <si>
    <t>2.07.58</t>
  </si>
  <si>
    <t>2.09.46</t>
  </si>
  <si>
    <t>2.13.05</t>
  </si>
  <si>
    <t>2.27.07</t>
  </si>
  <si>
    <t>1500m - Final</t>
  </si>
  <si>
    <t>12.28.21</t>
  </si>
  <si>
    <t>3000m - Final</t>
  </si>
  <si>
    <t>Wind illegal.  Best legal jump 5.34m</t>
  </si>
  <si>
    <t>Cant count as SW as not throwing correct weight, Valid V60.</t>
  </si>
  <si>
    <t>1.59.7</t>
  </si>
  <si>
    <t>2.02.2</t>
  </si>
  <si>
    <t>2.12.7</t>
  </si>
  <si>
    <t>2.13.0</t>
  </si>
  <si>
    <t>2.16.7</t>
  </si>
  <si>
    <t>1.59.00</t>
  </si>
  <si>
    <t>2.17.70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</si>
</sst>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164" formatCode="0.0%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right"/>
    </xf>
    <xf numFmtId="164" fontId="0" fillId="0" borderId="0" xfId="0" applyNumberFormat="1"/>
    <xf numFmtId="0" fontId="0" fillId="0" borderId="0" xfId="0"/>
    <xf numFmtId="0" fontId="0" fillId="0" borderId="4" xfId="0" applyBorder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1" fillId="0" borderId="0" xfId="0" applyFont="1"/>
    <xf numFmtId="6" fontId="0" fillId="0" borderId="0" xfId="0" applyNumberFormat="1"/>
    <xf numFmtId="0" fontId="0" fillId="0" borderId="0" xfId="0" quotePrefix="1"/>
    <xf numFmtId="0" fontId="0" fillId="4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0"/>
  <sheetViews>
    <sheetView tabSelected="1" topLeftCell="A53" zoomScaleNormal="100" workbookViewId="0">
      <selection activeCell="G293" sqref="G293"/>
    </sheetView>
  </sheetViews>
  <sheetFormatPr defaultRowHeight="15"/>
  <cols>
    <col min="1" max="1" width="9.140625" style="4"/>
    <col min="2" max="2" width="19.28515625" style="6" customWidth="1"/>
    <col min="3" max="3" width="19.140625" style="6" customWidth="1"/>
    <col min="4" max="4" width="19.28515625" style="6" customWidth="1"/>
    <col min="5" max="5" width="17.42578125" style="7" customWidth="1"/>
    <col min="6" max="6" width="8.140625" style="6" customWidth="1"/>
    <col min="7" max="7" width="22.5703125" style="25" customWidth="1"/>
    <col min="8" max="8" width="17.140625" style="20" customWidth="1"/>
    <col min="9" max="9" width="18.5703125" style="20" customWidth="1"/>
    <col min="10" max="10" width="17.7109375" style="20" customWidth="1"/>
    <col min="11" max="11" width="16" style="20" customWidth="1"/>
    <col min="12" max="12" width="14.85546875" style="20" customWidth="1"/>
    <col min="13" max="13" width="12.7109375" style="20" customWidth="1"/>
    <col min="14" max="14" width="11.85546875" style="20" customWidth="1"/>
    <col min="15" max="16384" width="9.140625" style="20"/>
  </cols>
  <sheetData>
    <row r="1" spans="1:18">
      <c r="A1" s="3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4</v>
      </c>
      <c r="G1" s="24" t="s">
        <v>6</v>
      </c>
      <c r="H1" s="1"/>
      <c r="I1" s="1"/>
      <c r="J1" s="1"/>
      <c r="K1" s="1"/>
      <c r="L1" s="1"/>
      <c r="M1" s="1"/>
      <c r="N1" s="1"/>
      <c r="P1" s="20" t="s">
        <v>4</v>
      </c>
      <c r="R1" s="20" t="s">
        <v>96</v>
      </c>
    </row>
    <row r="2" spans="1:18" ht="15.75">
      <c r="A2" s="23">
        <v>1</v>
      </c>
      <c r="B2" s="20" t="s">
        <v>137</v>
      </c>
      <c r="C2" s="20" t="s">
        <v>138</v>
      </c>
      <c r="D2" s="20" t="s">
        <v>139</v>
      </c>
      <c r="E2" s="20"/>
      <c r="F2" s="20" t="s">
        <v>21</v>
      </c>
      <c r="G2" s="20" t="s">
        <v>119</v>
      </c>
      <c r="H2" s="20" t="s">
        <v>121</v>
      </c>
      <c r="I2" s="20" t="s">
        <v>118</v>
      </c>
      <c r="J2" s="20" t="s">
        <v>118</v>
      </c>
      <c r="K2" s="20" t="s">
        <v>118</v>
      </c>
      <c r="L2" s="20" t="s">
        <v>118</v>
      </c>
      <c r="M2" s="20" t="s">
        <v>118</v>
      </c>
      <c r="N2" s="20" t="s">
        <v>118</v>
      </c>
      <c r="O2" s="38">
        <v>10</v>
      </c>
    </row>
    <row r="3" spans="1:18" ht="15.75">
      <c r="A3" s="23">
        <v>2</v>
      </c>
      <c r="B3" s="20" t="s">
        <v>141</v>
      </c>
      <c r="C3" s="20" t="s">
        <v>140</v>
      </c>
      <c r="D3" s="20" t="s">
        <v>139</v>
      </c>
      <c r="E3" s="20"/>
      <c r="F3" s="8" t="s">
        <v>21</v>
      </c>
      <c r="G3" s="20" t="s">
        <v>119</v>
      </c>
      <c r="H3" s="20" t="s">
        <v>121</v>
      </c>
      <c r="I3" s="20" t="s">
        <v>118</v>
      </c>
      <c r="J3" s="20" t="s">
        <v>118</v>
      </c>
      <c r="K3" s="20" t="s">
        <v>118</v>
      </c>
      <c r="L3" s="20" t="s">
        <v>118</v>
      </c>
      <c r="M3" s="20" t="s">
        <v>118</v>
      </c>
      <c r="N3" s="20" t="s">
        <v>118</v>
      </c>
      <c r="O3" s="38">
        <v>10</v>
      </c>
      <c r="P3" s="20" t="s">
        <v>22</v>
      </c>
      <c r="R3" s="20" t="s">
        <v>97</v>
      </c>
    </row>
    <row r="4" spans="1:18" ht="15.75">
      <c r="A4" s="23">
        <v>3</v>
      </c>
      <c r="B4" s="20" t="s">
        <v>143</v>
      </c>
      <c r="C4" s="20" t="s">
        <v>142</v>
      </c>
      <c r="D4" s="20" t="s">
        <v>139</v>
      </c>
      <c r="E4" s="20"/>
      <c r="F4" s="8" t="s">
        <v>16</v>
      </c>
      <c r="G4" s="20" t="s">
        <v>146</v>
      </c>
      <c r="H4" s="20" t="s">
        <v>147</v>
      </c>
      <c r="I4" s="20" t="s">
        <v>148</v>
      </c>
      <c r="J4" s="20" t="s">
        <v>118</v>
      </c>
      <c r="K4" s="20" t="s">
        <v>118</v>
      </c>
      <c r="L4" s="20" t="s">
        <v>118</v>
      </c>
      <c r="M4" s="20" t="s">
        <v>118</v>
      </c>
      <c r="N4" s="20" t="s">
        <v>118</v>
      </c>
      <c r="O4" s="38">
        <v>12</v>
      </c>
      <c r="P4" s="20" t="s">
        <v>17</v>
      </c>
      <c r="R4" s="20" t="s">
        <v>97</v>
      </c>
    </row>
    <row r="5" spans="1:18" ht="15.75">
      <c r="A5" s="23">
        <v>4</v>
      </c>
      <c r="B5" s="20" t="s">
        <v>144</v>
      </c>
      <c r="C5" s="20" t="s">
        <v>145</v>
      </c>
      <c r="D5" s="20" t="s">
        <v>139</v>
      </c>
      <c r="E5" s="20"/>
      <c r="F5" s="20" t="s">
        <v>16</v>
      </c>
      <c r="G5" s="20" t="s">
        <v>146</v>
      </c>
      <c r="H5" s="20" t="s">
        <v>147</v>
      </c>
      <c r="I5" s="20" t="s">
        <v>118</v>
      </c>
      <c r="J5" s="20" t="s">
        <v>118</v>
      </c>
      <c r="K5" s="20" t="s">
        <v>118</v>
      </c>
      <c r="L5" s="20" t="s">
        <v>118</v>
      </c>
      <c r="M5" s="20" t="s">
        <v>118</v>
      </c>
      <c r="N5" s="20" t="s">
        <v>118</v>
      </c>
      <c r="O5" s="38">
        <v>10</v>
      </c>
      <c r="P5" s="20" t="s">
        <v>23</v>
      </c>
      <c r="R5" s="20" t="s">
        <v>98</v>
      </c>
    </row>
    <row r="6" spans="1:18" ht="15.75">
      <c r="A6" s="23">
        <v>5</v>
      </c>
      <c r="B6" s="20" t="s">
        <v>150</v>
      </c>
      <c r="C6" s="20" t="s">
        <v>149</v>
      </c>
      <c r="D6" s="20" t="s">
        <v>139</v>
      </c>
      <c r="E6" s="20"/>
      <c r="F6" s="20" t="s">
        <v>19</v>
      </c>
      <c r="G6" s="20" t="s">
        <v>147</v>
      </c>
      <c r="H6" s="20" t="s">
        <v>148</v>
      </c>
      <c r="I6" s="20" t="s">
        <v>118</v>
      </c>
      <c r="J6" s="20" t="s">
        <v>118</v>
      </c>
      <c r="K6" s="20" t="s">
        <v>118</v>
      </c>
      <c r="O6" s="38">
        <v>10</v>
      </c>
      <c r="P6" s="20" t="s">
        <v>19</v>
      </c>
      <c r="R6" s="20" t="s">
        <v>99</v>
      </c>
    </row>
    <row r="7" spans="1:18" ht="15.75">
      <c r="A7" s="23">
        <v>6</v>
      </c>
      <c r="B7" s="20" t="s">
        <v>151</v>
      </c>
      <c r="C7" s="20" t="s">
        <v>152</v>
      </c>
      <c r="D7" s="20" t="s">
        <v>139</v>
      </c>
      <c r="E7" s="20"/>
      <c r="F7" s="20" t="s">
        <v>19</v>
      </c>
      <c r="G7" s="20" t="s">
        <v>146</v>
      </c>
      <c r="H7" s="20" t="s">
        <v>147</v>
      </c>
      <c r="I7" s="20" t="s">
        <v>118</v>
      </c>
      <c r="J7" s="20" t="s">
        <v>118</v>
      </c>
      <c r="K7" s="20" t="s">
        <v>118</v>
      </c>
      <c r="O7" s="38">
        <v>10</v>
      </c>
      <c r="P7" s="20" t="s">
        <v>16</v>
      </c>
      <c r="R7" s="20" t="s">
        <v>99</v>
      </c>
    </row>
    <row r="8" spans="1:18" ht="15.75">
      <c r="A8" s="23">
        <v>7</v>
      </c>
      <c r="B8" s="20" t="s">
        <v>153</v>
      </c>
      <c r="C8" s="20" t="s">
        <v>154</v>
      </c>
      <c r="D8" s="20" t="s">
        <v>139</v>
      </c>
      <c r="E8" s="20"/>
      <c r="F8" s="20" t="s">
        <v>19</v>
      </c>
      <c r="G8" s="20" t="s">
        <v>146</v>
      </c>
      <c r="H8" s="20" t="s">
        <v>147</v>
      </c>
      <c r="I8" s="20" t="s">
        <v>148</v>
      </c>
      <c r="J8" s="20" t="s">
        <v>118</v>
      </c>
      <c r="K8" s="20" t="s">
        <v>118</v>
      </c>
      <c r="O8" s="38">
        <v>12</v>
      </c>
      <c r="P8" s="20" t="s">
        <v>45</v>
      </c>
      <c r="R8" s="20" t="s">
        <v>100</v>
      </c>
    </row>
    <row r="9" spans="1:18" ht="15.75">
      <c r="A9" s="23">
        <v>8</v>
      </c>
      <c r="B9" s="20" t="s">
        <v>155</v>
      </c>
      <c r="C9" s="20" t="s">
        <v>156</v>
      </c>
      <c r="D9" s="20" t="s">
        <v>139</v>
      </c>
      <c r="E9" s="20"/>
      <c r="F9" s="20" t="s">
        <v>108</v>
      </c>
      <c r="G9" s="20" t="s">
        <v>146</v>
      </c>
      <c r="H9" s="20" t="s">
        <v>147</v>
      </c>
      <c r="I9" s="20" t="s">
        <v>118</v>
      </c>
      <c r="J9" s="20" t="s">
        <v>118</v>
      </c>
      <c r="K9" s="20" t="s">
        <v>118</v>
      </c>
      <c r="L9" s="20" t="s">
        <v>118</v>
      </c>
      <c r="M9" s="20" t="s">
        <v>118</v>
      </c>
      <c r="N9" s="20" t="s">
        <v>118</v>
      </c>
      <c r="O9" s="38">
        <v>10</v>
      </c>
      <c r="P9" s="20" t="s">
        <v>34</v>
      </c>
      <c r="R9" s="20" t="s">
        <v>101</v>
      </c>
    </row>
    <row r="10" spans="1:18" ht="15.75">
      <c r="A10" s="23">
        <v>9</v>
      </c>
      <c r="B10" s="20" t="s">
        <v>157</v>
      </c>
      <c r="C10" s="20" t="s">
        <v>158</v>
      </c>
      <c r="D10" s="20" t="s">
        <v>139</v>
      </c>
      <c r="E10" s="20"/>
      <c r="F10" s="20" t="s">
        <v>108</v>
      </c>
      <c r="G10" s="20" t="s">
        <v>159</v>
      </c>
      <c r="H10" s="20" t="s">
        <v>160</v>
      </c>
      <c r="I10" s="20" t="s">
        <v>118</v>
      </c>
      <c r="J10" s="20" t="s">
        <v>118</v>
      </c>
      <c r="K10" s="20" t="s">
        <v>118</v>
      </c>
      <c r="L10" s="20" t="s">
        <v>118</v>
      </c>
      <c r="M10" s="20" t="s">
        <v>118</v>
      </c>
      <c r="N10" s="20" t="s">
        <v>118</v>
      </c>
      <c r="O10" s="38">
        <v>10</v>
      </c>
    </row>
    <row r="11" spans="1:18" ht="15.75">
      <c r="A11" s="23">
        <v>10</v>
      </c>
      <c r="B11" s="20" t="s">
        <v>161</v>
      </c>
      <c r="C11" s="20" t="s">
        <v>162</v>
      </c>
      <c r="D11" s="20" t="s">
        <v>139</v>
      </c>
      <c r="E11" s="20"/>
      <c r="F11" s="20" t="s">
        <v>132</v>
      </c>
      <c r="G11" s="20" t="s">
        <v>147</v>
      </c>
      <c r="H11" s="20" t="s">
        <v>148</v>
      </c>
      <c r="I11" s="20" t="s">
        <v>118</v>
      </c>
      <c r="J11" s="20" t="s">
        <v>118</v>
      </c>
      <c r="K11" s="20" t="s">
        <v>118</v>
      </c>
      <c r="L11" s="20" t="s">
        <v>118</v>
      </c>
      <c r="M11" s="20" t="s">
        <v>118</v>
      </c>
      <c r="N11" s="20" t="s">
        <v>118</v>
      </c>
      <c r="O11" s="38">
        <v>10</v>
      </c>
      <c r="Q11" s="14"/>
    </row>
    <row r="12" spans="1:18" ht="15.75">
      <c r="A12" s="23">
        <v>11</v>
      </c>
      <c r="B12" s="20" t="s">
        <v>163</v>
      </c>
      <c r="C12" s="20" t="s">
        <v>164</v>
      </c>
      <c r="D12" s="20" t="s">
        <v>139</v>
      </c>
      <c r="E12" s="20"/>
      <c r="F12" s="20" t="s">
        <v>108</v>
      </c>
      <c r="G12" s="20" t="s">
        <v>122</v>
      </c>
      <c r="H12" s="20" t="s">
        <v>118</v>
      </c>
      <c r="I12" s="20" t="s">
        <v>118</v>
      </c>
      <c r="J12" s="20" t="s">
        <v>118</v>
      </c>
      <c r="K12" s="20" t="s">
        <v>118</v>
      </c>
      <c r="L12" s="20" t="s">
        <v>118</v>
      </c>
      <c r="M12" s="20" t="s">
        <v>118</v>
      </c>
      <c r="N12" s="20" t="s">
        <v>118</v>
      </c>
      <c r="O12" s="38">
        <v>8</v>
      </c>
      <c r="Q12" s="14"/>
    </row>
    <row r="13" spans="1:18" ht="15.75">
      <c r="A13" s="23">
        <v>12</v>
      </c>
      <c r="B13" s="20" t="s">
        <v>165</v>
      </c>
      <c r="C13" s="20" t="s">
        <v>166</v>
      </c>
      <c r="D13" s="20" t="s">
        <v>139</v>
      </c>
      <c r="E13" s="20"/>
      <c r="F13" s="20" t="s">
        <v>37</v>
      </c>
      <c r="G13" s="20" t="s">
        <v>146</v>
      </c>
      <c r="H13" s="20" t="s">
        <v>147</v>
      </c>
      <c r="I13" s="20" t="s">
        <v>167</v>
      </c>
      <c r="J13" s="20" t="s">
        <v>118</v>
      </c>
      <c r="K13" s="20" t="s">
        <v>118</v>
      </c>
      <c r="L13" s="20" t="s">
        <v>118</v>
      </c>
      <c r="M13" s="20" t="s">
        <v>118</v>
      </c>
      <c r="N13" s="20" t="s">
        <v>118</v>
      </c>
      <c r="O13" s="38">
        <v>12</v>
      </c>
      <c r="Q13" s="14"/>
    </row>
    <row r="14" spans="1:18" ht="15.75">
      <c r="A14" s="23">
        <v>13</v>
      </c>
      <c r="B14" s="20" t="s">
        <v>169</v>
      </c>
      <c r="C14" s="20" t="s">
        <v>168</v>
      </c>
      <c r="D14" s="20" t="s">
        <v>139</v>
      </c>
      <c r="E14" s="20"/>
      <c r="F14" s="20" t="s">
        <v>37</v>
      </c>
      <c r="G14" s="20" t="s">
        <v>146</v>
      </c>
      <c r="H14" s="20" t="s">
        <v>147</v>
      </c>
      <c r="I14" s="20" t="s">
        <v>118</v>
      </c>
      <c r="J14" s="20" t="s">
        <v>118</v>
      </c>
      <c r="K14" s="20" t="s">
        <v>118</v>
      </c>
      <c r="L14" s="20" t="s">
        <v>118</v>
      </c>
      <c r="M14" s="20" t="s">
        <v>118</v>
      </c>
      <c r="N14" s="20" t="s">
        <v>118</v>
      </c>
      <c r="O14" s="38">
        <v>10</v>
      </c>
      <c r="Q14" s="14"/>
    </row>
    <row r="15" spans="1:18" ht="15.75">
      <c r="A15" s="23">
        <v>14</v>
      </c>
      <c r="B15" s="20" t="s">
        <v>170</v>
      </c>
      <c r="C15" s="20" t="s">
        <v>171</v>
      </c>
      <c r="D15" s="20" t="s">
        <v>139</v>
      </c>
      <c r="E15" s="20"/>
      <c r="F15" s="20" t="s">
        <v>30</v>
      </c>
      <c r="G15" s="20" t="s">
        <v>147</v>
      </c>
      <c r="H15" s="20" t="s">
        <v>167</v>
      </c>
      <c r="I15" s="20" t="s">
        <v>172</v>
      </c>
      <c r="J15" s="20" t="s">
        <v>122</v>
      </c>
      <c r="K15" s="20" t="s">
        <v>173</v>
      </c>
      <c r="L15" s="20" t="s">
        <v>120</v>
      </c>
      <c r="M15" s="20" t="s">
        <v>177</v>
      </c>
      <c r="N15" s="20" t="s">
        <v>118</v>
      </c>
      <c r="O15" s="38">
        <v>18</v>
      </c>
      <c r="Q15" s="14"/>
    </row>
    <row r="16" spans="1:18" ht="15.75">
      <c r="A16" s="23">
        <v>15</v>
      </c>
      <c r="B16" s="6" t="s">
        <v>174</v>
      </c>
      <c r="C16" s="6" t="s">
        <v>142</v>
      </c>
      <c r="D16" s="20" t="s">
        <v>139</v>
      </c>
      <c r="F16" s="6" t="s">
        <v>175</v>
      </c>
      <c r="G16" s="25" t="s">
        <v>176</v>
      </c>
      <c r="O16" s="38">
        <v>8</v>
      </c>
      <c r="P16" s="38">
        <f>SUM(O2:O16)</f>
        <v>160</v>
      </c>
      <c r="Q16" s="14"/>
    </row>
    <row r="17" spans="1:15" ht="15.75">
      <c r="A17" s="23">
        <v>16</v>
      </c>
      <c r="B17" s="20" t="s">
        <v>178</v>
      </c>
      <c r="C17" s="20" t="s">
        <v>179</v>
      </c>
      <c r="D17" s="20" t="s">
        <v>53</v>
      </c>
      <c r="E17" s="20" t="s">
        <v>180</v>
      </c>
      <c r="F17" s="20" t="s">
        <v>175</v>
      </c>
      <c r="G17" s="25" t="s">
        <v>176</v>
      </c>
      <c r="O17" s="14"/>
    </row>
    <row r="18" spans="1:15" ht="15.75">
      <c r="A18" s="23">
        <v>17</v>
      </c>
      <c r="B18" s="20" t="s">
        <v>181</v>
      </c>
      <c r="C18" s="20" t="s">
        <v>182</v>
      </c>
      <c r="D18" s="20"/>
      <c r="E18" s="20"/>
      <c r="F18" s="20" t="s">
        <v>175</v>
      </c>
      <c r="G18" s="25" t="s">
        <v>176</v>
      </c>
      <c r="O18" s="14"/>
    </row>
    <row r="19" spans="1:15" ht="15.75">
      <c r="A19" s="23">
        <v>18</v>
      </c>
      <c r="B19" s="20" t="s">
        <v>183</v>
      </c>
      <c r="C19" s="20" t="s">
        <v>182</v>
      </c>
      <c r="D19" s="20"/>
      <c r="E19" s="20"/>
      <c r="F19" s="20" t="s">
        <v>175</v>
      </c>
      <c r="G19" s="25" t="s">
        <v>176</v>
      </c>
      <c r="O19" s="14"/>
    </row>
    <row r="20" spans="1:15" ht="15.75">
      <c r="A20" s="23">
        <v>19</v>
      </c>
      <c r="B20" s="20" t="s">
        <v>184</v>
      </c>
      <c r="C20" s="20" t="s">
        <v>185</v>
      </c>
      <c r="D20" s="20" t="s">
        <v>14</v>
      </c>
      <c r="E20" s="20"/>
      <c r="F20" s="20" t="s">
        <v>175</v>
      </c>
      <c r="G20" s="25" t="s">
        <v>176</v>
      </c>
    </row>
    <row r="21" spans="1:15" ht="15.75">
      <c r="A21" s="23">
        <v>20</v>
      </c>
      <c r="B21" s="20" t="s">
        <v>186</v>
      </c>
      <c r="C21" s="20" t="s">
        <v>185</v>
      </c>
      <c r="D21" s="20" t="s">
        <v>14</v>
      </c>
      <c r="E21" s="20" t="s">
        <v>180</v>
      </c>
      <c r="F21" s="20" t="s">
        <v>175</v>
      </c>
      <c r="G21" s="25" t="s">
        <v>176</v>
      </c>
    </row>
    <row r="22" spans="1:15" ht="15.75">
      <c r="A22" s="23">
        <f>A21+1</f>
        <v>21</v>
      </c>
      <c r="B22" s="20" t="s">
        <v>187</v>
      </c>
      <c r="C22" s="20" t="s">
        <v>188</v>
      </c>
      <c r="D22" s="20" t="s">
        <v>53</v>
      </c>
      <c r="E22" s="20"/>
      <c r="F22" s="20" t="s">
        <v>175</v>
      </c>
      <c r="G22" s="25" t="s">
        <v>176</v>
      </c>
    </row>
    <row r="23" spans="1:15" ht="15.75">
      <c r="A23" s="23">
        <f t="shared" ref="A23:A86" si="0">A22+1</f>
        <v>22</v>
      </c>
      <c r="B23" s="20" t="s">
        <v>189</v>
      </c>
      <c r="C23" s="20" t="s">
        <v>190</v>
      </c>
      <c r="D23" s="20" t="s">
        <v>191</v>
      </c>
      <c r="E23" s="20"/>
      <c r="F23" s="20" t="s">
        <v>175</v>
      </c>
      <c r="G23" s="25" t="s">
        <v>176</v>
      </c>
    </row>
    <row r="24" spans="1:15" ht="15.75">
      <c r="A24" s="23">
        <f t="shared" si="0"/>
        <v>23</v>
      </c>
      <c r="B24" s="20" t="s">
        <v>192</v>
      </c>
      <c r="C24" s="20" t="s">
        <v>193</v>
      </c>
      <c r="D24" s="20" t="s">
        <v>20</v>
      </c>
      <c r="E24" s="20"/>
      <c r="F24" s="20" t="s">
        <v>17</v>
      </c>
      <c r="G24" s="25" t="s">
        <v>176</v>
      </c>
    </row>
    <row r="25" spans="1:15" ht="15.75">
      <c r="A25" s="23">
        <f t="shared" si="0"/>
        <v>24</v>
      </c>
      <c r="B25" s="20" t="s">
        <v>194</v>
      </c>
      <c r="C25" s="20" t="s">
        <v>195</v>
      </c>
      <c r="D25" s="20" t="s">
        <v>14</v>
      </c>
      <c r="E25" s="20" t="s">
        <v>180</v>
      </c>
      <c r="F25" s="20" t="s">
        <v>175</v>
      </c>
      <c r="G25" s="25" t="s">
        <v>176</v>
      </c>
    </row>
    <row r="26" spans="1:15" ht="15.75">
      <c r="A26" s="23">
        <f t="shared" si="0"/>
        <v>25</v>
      </c>
      <c r="B26" s="20" t="s">
        <v>196</v>
      </c>
      <c r="C26" s="20" t="s">
        <v>197</v>
      </c>
      <c r="D26" s="20" t="s">
        <v>20</v>
      </c>
      <c r="E26" s="20"/>
      <c r="F26" s="20" t="s">
        <v>198</v>
      </c>
      <c r="G26" s="25" t="s">
        <v>176</v>
      </c>
    </row>
    <row r="27" spans="1:15" ht="15.75">
      <c r="A27" s="23">
        <f t="shared" si="0"/>
        <v>26</v>
      </c>
      <c r="B27" s="20" t="s">
        <v>199</v>
      </c>
      <c r="C27" s="20" t="s">
        <v>200</v>
      </c>
      <c r="D27" s="20" t="s">
        <v>20</v>
      </c>
      <c r="E27" s="20"/>
      <c r="F27" s="20" t="s">
        <v>198</v>
      </c>
      <c r="G27" s="25" t="s">
        <v>176</v>
      </c>
    </row>
    <row r="28" spans="1:15" ht="15.75">
      <c r="A28" s="23">
        <f t="shared" si="0"/>
        <v>27</v>
      </c>
      <c r="B28" s="20" t="s">
        <v>201</v>
      </c>
      <c r="C28" s="20" t="s">
        <v>202</v>
      </c>
      <c r="D28" s="20"/>
      <c r="E28" s="20"/>
      <c r="F28" s="20" t="s">
        <v>198</v>
      </c>
      <c r="G28" s="25" t="s">
        <v>176</v>
      </c>
    </row>
    <row r="29" spans="1:15" ht="15.75">
      <c r="A29" s="23">
        <f t="shared" si="0"/>
        <v>28</v>
      </c>
      <c r="B29" s="20" t="s">
        <v>203</v>
      </c>
      <c r="C29" s="20" t="s">
        <v>204</v>
      </c>
      <c r="D29" s="20"/>
      <c r="E29" s="20"/>
      <c r="F29" s="20" t="s">
        <v>198</v>
      </c>
      <c r="G29" s="25" t="s">
        <v>176</v>
      </c>
    </row>
    <row r="30" spans="1:15" ht="15.75">
      <c r="A30" s="23">
        <f t="shared" si="0"/>
        <v>29</v>
      </c>
      <c r="B30" s="20" t="s">
        <v>205</v>
      </c>
      <c r="C30" s="20" t="s">
        <v>206</v>
      </c>
      <c r="D30" s="20"/>
      <c r="E30" s="20"/>
      <c r="F30" s="20" t="s">
        <v>198</v>
      </c>
      <c r="G30" s="25" t="s">
        <v>176</v>
      </c>
    </row>
    <row r="31" spans="1:15" ht="15.75">
      <c r="A31" s="23">
        <f t="shared" si="0"/>
        <v>30</v>
      </c>
      <c r="B31" s="20" t="s">
        <v>207</v>
      </c>
      <c r="C31" s="20" t="s">
        <v>208</v>
      </c>
      <c r="D31" s="20"/>
      <c r="E31" s="20"/>
      <c r="F31" s="20" t="s">
        <v>198</v>
      </c>
      <c r="G31" s="25" t="s">
        <v>176</v>
      </c>
    </row>
    <row r="32" spans="1:15" ht="15.75">
      <c r="A32" s="23">
        <f t="shared" si="0"/>
        <v>31</v>
      </c>
      <c r="B32" s="20" t="s">
        <v>209</v>
      </c>
      <c r="C32" s="20" t="s">
        <v>210</v>
      </c>
      <c r="D32" s="20"/>
      <c r="E32" s="20"/>
      <c r="F32" s="20" t="s">
        <v>198</v>
      </c>
      <c r="G32" s="25" t="s">
        <v>176</v>
      </c>
    </row>
    <row r="33" spans="1:7" ht="15.75">
      <c r="A33" s="23">
        <f t="shared" si="0"/>
        <v>32</v>
      </c>
      <c r="B33" s="20" t="s">
        <v>211</v>
      </c>
      <c r="C33" s="20" t="s">
        <v>212</v>
      </c>
      <c r="D33" s="20" t="s">
        <v>14</v>
      </c>
      <c r="E33" s="20"/>
      <c r="F33" s="20" t="s">
        <v>198</v>
      </c>
      <c r="G33" s="25" t="s">
        <v>176</v>
      </c>
    </row>
    <row r="34" spans="1:7" ht="15.75">
      <c r="A34" s="23">
        <f t="shared" si="0"/>
        <v>33</v>
      </c>
      <c r="B34" s="20" t="s">
        <v>213</v>
      </c>
      <c r="C34" s="20" t="s">
        <v>214</v>
      </c>
      <c r="D34" s="20" t="s">
        <v>20</v>
      </c>
      <c r="E34" s="20" t="s">
        <v>180</v>
      </c>
      <c r="F34" s="20" t="s">
        <v>198</v>
      </c>
      <c r="G34" s="25" t="s">
        <v>176</v>
      </c>
    </row>
    <row r="35" spans="1:7" ht="15.75">
      <c r="A35" s="23">
        <f t="shared" si="0"/>
        <v>34</v>
      </c>
      <c r="B35" s="20" t="s">
        <v>215</v>
      </c>
      <c r="C35" s="20" t="s">
        <v>216</v>
      </c>
      <c r="D35" s="20" t="s">
        <v>217</v>
      </c>
      <c r="E35" s="20"/>
      <c r="F35" s="20" t="s">
        <v>198</v>
      </c>
      <c r="G35" s="25" t="s">
        <v>176</v>
      </c>
    </row>
    <row r="36" spans="1:7" ht="15.75">
      <c r="A36" s="23">
        <f t="shared" si="0"/>
        <v>35</v>
      </c>
      <c r="B36" s="20" t="s">
        <v>218</v>
      </c>
      <c r="C36" s="20" t="s">
        <v>219</v>
      </c>
      <c r="D36" s="20" t="s">
        <v>14</v>
      </c>
      <c r="E36" s="20"/>
      <c r="F36" s="20" t="s">
        <v>198</v>
      </c>
      <c r="G36" s="25" t="s">
        <v>176</v>
      </c>
    </row>
    <row r="37" spans="1:7" ht="15.75">
      <c r="A37" s="23">
        <f t="shared" si="0"/>
        <v>36</v>
      </c>
      <c r="B37" s="20" t="s">
        <v>220</v>
      </c>
      <c r="C37" s="20" t="s">
        <v>221</v>
      </c>
      <c r="D37" s="20" t="s">
        <v>20</v>
      </c>
      <c r="E37" s="20"/>
      <c r="F37" s="20" t="s">
        <v>17</v>
      </c>
      <c r="G37" s="25" t="s">
        <v>176</v>
      </c>
    </row>
    <row r="38" spans="1:7" ht="15.75">
      <c r="A38" s="23">
        <f t="shared" si="0"/>
        <v>37</v>
      </c>
      <c r="B38" s="20" t="s">
        <v>222</v>
      </c>
      <c r="C38" s="20" t="s">
        <v>223</v>
      </c>
      <c r="D38" s="20" t="s">
        <v>224</v>
      </c>
      <c r="E38" s="20"/>
      <c r="F38" s="20" t="s">
        <v>17</v>
      </c>
      <c r="G38" s="25" t="s">
        <v>176</v>
      </c>
    </row>
    <row r="39" spans="1:7" ht="15.75">
      <c r="A39" s="23">
        <f t="shared" si="0"/>
        <v>38</v>
      </c>
      <c r="B39" s="20" t="s">
        <v>225</v>
      </c>
      <c r="C39" s="20" t="s">
        <v>226</v>
      </c>
      <c r="D39" s="20" t="s">
        <v>20</v>
      </c>
      <c r="E39" s="20"/>
      <c r="F39" s="20" t="s">
        <v>17</v>
      </c>
      <c r="G39" s="25" t="s">
        <v>176</v>
      </c>
    </row>
    <row r="40" spans="1:7" ht="15.75">
      <c r="A40" s="23">
        <f t="shared" si="0"/>
        <v>39</v>
      </c>
      <c r="B40" s="20" t="s">
        <v>227</v>
      </c>
      <c r="C40" s="20" t="s">
        <v>228</v>
      </c>
      <c r="D40" s="20" t="s">
        <v>20</v>
      </c>
      <c r="E40" s="20" t="s">
        <v>229</v>
      </c>
      <c r="F40" s="20" t="s">
        <v>17</v>
      </c>
      <c r="G40" s="25" t="s">
        <v>176</v>
      </c>
    </row>
    <row r="41" spans="1:7" ht="15.75">
      <c r="A41" s="23">
        <f t="shared" si="0"/>
        <v>40</v>
      </c>
      <c r="B41" s="20" t="s">
        <v>183</v>
      </c>
      <c r="C41" s="20" t="s">
        <v>230</v>
      </c>
      <c r="D41" s="20" t="s">
        <v>20</v>
      </c>
      <c r="E41" s="20"/>
      <c r="F41" s="20" t="s">
        <v>17</v>
      </c>
      <c r="G41" s="25" t="s">
        <v>176</v>
      </c>
    </row>
    <row r="42" spans="1:7" ht="15.75">
      <c r="A42" s="23">
        <f t="shared" si="0"/>
        <v>41</v>
      </c>
      <c r="B42" s="20" t="s">
        <v>231</v>
      </c>
      <c r="C42" s="20" t="s">
        <v>230</v>
      </c>
      <c r="D42" s="20" t="s">
        <v>53</v>
      </c>
      <c r="E42" s="20"/>
      <c r="F42" s="20" t="s">
        <v>17</v>
      </c>
      <c r="G42" s="25" t="s">
        <v>176</v>
      </c>
    </row>
    <row r="43" spans="1:7" ht="15.75">
      <c r="A43" s="23">
        <f t="shared" si="0"/>
        <v>42</v>
      </c>
      <c r="B43" s="20" t="s">
        <v>232</v>
      </c>
      <c r="C43" s="20" t="s">
        <v>230</v>
      </c>
      <c r="D43" s="20" t="s">
        <v>53</v>
      </c>
      <c r="E43" s="20"/>
      <c r="F43" s="20" t="s">
        <v>17</v>
      </c>
      <c r="G43" s="25" t="s">
        <v>176</v>
      </c>
    </row>
    <row r="44" spans="1:7" ht="15.75">
      <c r="A44" s="23">
        <f t="shared" si="0"/>
        <v>43</v>
      </c>
      <c r="B44" s="20" t="s">
        <v>200</v>
      </c>
      <c r="C44" s="20" t="s">
        <v>233</v>
      </c>
      <c r="D44" s="20" t="s">
        <v>53</v>
      </c>
      <c r="E44" s="20"/>
      <c r="F44" s="20" t="s">
        <v>17</v>
      </c>
      <c r="G44" s="25" t="s">
        <v>176</v>
      </c>
    </row>
    <row r="45" spans="1:7" ht="15.75">
      <c r="A45" s="23">
        <f t="shared" si="0"/>
        <v>44</v>
      </c>
      <c r="B45" s="20" t="s">
        <v>234</v>
      </c>
      <c r="C45" s="20" t="s">
        <v>235</v>
      </c>
      <c r="D45" s="20" t="s">
        <v>20</v>
      </c>
      <c r="E45" s="20"/>
      <c r="F45" s="20" t="s">
        <v>17</v>
      </c>
      <c r="G45" s="25" t="s">
        <v>176</v>
      </c>
    </row>
    <row r="46" spans="1:7" ht="15.75">
      <c r="A46" s="23">
        <f t="shared" si="0"/>
        <v>45</v>
      </c>
      <c r="B46" s="20" t="s">
        <v>225</v>
      </c>
      <c r="C46" s="20" t="s">
        <v>236</v>
      </c>
      <c r="D46" s="20" t="s">
        <v>53</v>
      </c>
      <c r="E46" s="20"/>
      <c r="F46" s="20" t="s">
        <v>17</v>
      </c>
      <c r="G46" s="25" t="s">
        <v>176</v>
      </c>
    </row>
    <row r="47" spans="1:7" ht="15.75">
      <c r="A47" s="23">
        <f t="shared" si="0"/>
        <v>46</v>
      </c>
      <c r="B47" s="20" t="s">
        <v>237</v>
      </c>
      <c r="C47" s="20" t="s">
        <v>238</v>
      </c>
      <c r="D47" s="20" t="s">
        <v>20</v>
      </c>
      <c r="E47" s="20"/>
      <c r="F47" s="20" t="s">
        <v>22</v>
      </c>
      <c r="G47" s="25" t="s">
        <v>176</v>
      </c>
    </row>
    <row r="48" spans="1:7" ht="15.75">
      <c r="A48" s="23">
        <f t="shared" si="0"/>
        <v>47</v>
      </c>
      <c r="B48" s="20" t="s">
        <v>239</v>
      </c>
      <c r="C48" s="20" t="s">
        <v>240</v>
      </c>
      <c r="D48" s="20" t="s">
        <v>53</v>
      </c>
      <c r="E48" s="20"/>
      <c r="F48" s="20" t="s">
        <v>22</v>
      </c>
      <c r="G48" s="25" t="s">
        <v>176</v>
      </c>
    </row>
    <row r="49" spans="1:12" ht="15.75">
      <c r="A49" s="23">
        <f t="shared" si="0"/>
        <v>48</v>
      </c>
      <c r="B49" s="20" t="s">
        <v>241</v>
      </c>
      <c r="C49" s="20" t="s">
        <v>242</v>
      </c>
      <c r="D49" s="20" t="s">
        <v>20</v>
      </c>
      <c r="E49" s="20"/>
      <c r="F49" s="20" t="s">
        <v>22</v>
      </c>
      <c r="G49" s="25" t="s">
        <v>176</v>
      </c>
    </row>
    <row r="50" spans="1:12" ht="15.75">
      <c r="A50" s="23">
        <f t="shared" si="0"/>
        <v>49</v>
      </c>
      <c r="B50" s="20" t="s">
        <v>243</v>
      </c>
      <c r="C50" s="20" t="s">
        <v>244</v>
      </c>
      <c r="D50" s="20" t="s">
        <v>20</v>
      </c>
      <c r="E50" s="20"/>
      <c r="F50" s="20" t="s">
        <v>22</v>
      </c>
      <c r="G50" s="25" t="s">
        <v>176</v>
      </c>
    </row>
    <row r="51" spans="1:12" ht="15.75">
      <c r="A51" s="23">
        <f t="shared" si="0"/>
        <v>50</v>
      </c>
      <c r="B51" s="20" t="s">
        <v>245</v>
      </c>
      <c r="C51" s="20" t="s">
        <v>246</v>
      </c>
      <c r="D51" s="20" t="s">
        <v>20</v>
      </c>
      <c r="E51" s="20"/>
      <c r="F51" s="20" t="s">
        <v>22</v>
      </c>
      <c r="G51" s="25" t="s">
        <v>176</v>
      </c>
    </row>
    <row r="52" spans="1:12" ht="15.75">
      <c r="A52" s="23">
        <f t="shared" si="0"/>
        <v>51</v>
      </c>
      <c r="B52" s="20" t="s">
        <v>247</v>
      </c>
      <c r="C52" s="20" t="s">
        <v>248</v>
      </c>
      <c r="D52" s="20" t="s">
        <v>14</v>
      </c>
      <c r="E52" s="20"/>
      <c r="F52" s="20" t="s">
        <v>22</v>
      </c>
      <c r="G52" s="25" t="s">
        <v>176</v>
      </c>
    </row>
    <row r="53" spans="1:12" ht="15.75">
      <c r="A53" s="23">
        <f t="shared" si="0"/>
        <v>52</v>
      </c>
      <c r="B53" s="20" t="s">
        <v>249</v>
      </c>
      <c r="C53" s="20" t="s">
        <v>250</v>
      </c>
      <c r="D53" s="20" t="s">
        <v>53</v>
      </c>
      <c r="E53" s="20" t="s">
        <v>180</v>
      </c>
      <c r="F53" s="20" t="s">
        <v>22</v>
      </c>
      <c r="G53" s="25" t="s">
        <v>176</v>
      </c>
    </row>
    <row r="54" spans="1:12" ht="15.75">
      <c r="A54" s="23">
        <f t="shared" si="0"/>
        <v>53</v>
      </c>
      <c r="B54" s="20" t="s">
        <v>215</v>
      </c>
      <c r="C54" s="20" t="s">
        <v>251</v>
      </c>
      <c r="D54" s="20" t="s">
        <v>53</v>
      </c>
      <c r="E54" s="20" t="s">
        <v>252</v>
      </c>
      <c r="F54" s="20" t="s">
        <v>22</v>
      </c>
      <c r="G54" s="25" t="s">
        <v>176</v>
      </c>
      <c r="H54" s="18"/>
      <c r="I54" s="21"/>
    </row>
    <row r="55" spans="1:12" ht="15.75">
      <c r="A55" s="23">
        <f t="shared" si="0"/>
        <v>54</v>
      </c>
      <c r="B55" s="20" t="s">
        <v>253</v>
      </c>
      <c r="C55" s="20" t="s">
        <v>254</v>
      </c>
      <c r="D55" s="20" t="s">
        <v>14</v>
      </c>
      <c r="E55" s="20" t="s">
        <v>180</v>
      </c>
      <c r="F55" s="20" t="s">
        <v>22</v>
      </c>
      <c r="G55" s="25" t="s">
        <v>176</v>
      </c>
      <c r="H55" s="18"/>
      <c r="I55" s="21"/>
    </row>
    <row r="56" spans="1:12" ht="15.75">
      <c r="A56" s="23">
        <f t="shared" si="0"/>
        <v>55</v>
      </c>
      <c r="B56" s="20" t="s">
        <v>255</v>
      </c>
      <c r="C56" s="20" t="s">
        <v>256</v>
      </c>
      <c r="D56" s="20" t="s">
        <v>20</v>
      </c>
      <c r="E56" s="20" t="s">
        <v>257</v>
      </c>
      <c r="F56" s="20" t="s">
        <v>23</v>
      </c>
      <c r="G56" s="20" t="s">
        <v>119</v>
      </c>
      <c r="H56" s="20" t="s">
        <v>120</v>
      </c>
      <c r="I56" s="20" t="s">
        <v>258</v>
      </c>
      <c r="J56" s="20" t="s">
        <v>118</v>
      </c>
      <c r="K56" s="20" t="s">
        <v>118</v>
      </c>
      <c r="L56" s="20" t="s">
        <v>118</v>
      </c>
    </row>
    <row r="57" spans="1:12" ht="15.75">
      <c r="A57" s="23">
        <f t="shared" si="0"/>
        <v>56</v>
      </c>
      <c r="B57" s="20" t="s">
        <v>259</v>
      </c>
      <c r="C57" s="20" t="s">
        <v>260</v>
      </c>
      <c r="D57" s="20" t="s">
        <v>53</v>
      </c>
      <c r="E57" s="20" t="s">
        <v>261</v>
      </c>
      <c r="F57" s="20" t="s">
        <v>23</v>
      </c>
      <c r="G57" s="20" t="s">
        <v>262</v>
      </c>
      <c r="H57" s="20" t="s">
        <v>118</v>
      </c>
      <c r="I57" s="20" t="s">
        <v>118</v>
      </c>
      <c r="J57" s="20" t="s">
        <v>118</v>
      </c>
      <c r="K57" s="20" t="s">
        <v>118</v>
      </c>
      <c r="L57" s="20" t="s">
        <v>118</v>
      </c>
    </row>
    <row r="58" spans="1:12" ht="15.75">
      <c r="A58" s="23">
        <f t="shared" si="0"/>
        <v>57</v>
      </c>
      <c r="B58" s="20" t="s">
        <v>263</v>
      </c>
      <c r="C58" s="20" t="s">
        <v>264</v>
      </c>
      <c r="D58" s="20" t="s">
        <v>44</v>
      </c>
      <c r="E58" s="20" t="s">
        <v>265</v>
      </c>
      <c r="F58" s="20" t="s">
        <v>23</v>
      </c>
      <c r="G58" s="20" t="s">
        <v>266</v>
      </c>
      <c r="H58" s="20" t="s">
        <v>262</v>
      </c>
      <c r="I58" s="20" t="s">
        <v>118</v>
      </c>
      <c r="J58" s="20" t="s">
        <v>118</v>
      </c>
      <c r="K58" s="20" t="s">
        <v>118</v>
      </c>
      <c r="L58" s="20" t="s">
        <v>118</v>
      </c>
    </row>
    <row r="59" spans="1:12" ht="15.75">
      <c r="A59" s="23">
        <f t="shared" si="0"/>
        <v>58</v>
      </c>
      <c r="B59" s="20" t="s">
        <v>267</v>
      </c>
      <c r="C59" s="20" t="s">
        <v>268</v>
      </c>
      <c r="D59" s="20"/>
      <c r="E59" s="20"/>
      <c r="F59" s="20" t="s">
        <v>23</v>
      </c>
      <c r="G59" s="20" t="s">
        <v>119</v>
      </c>
      <c r="H59" s="20" t="s">
        <v>118</v>
      </c>
      <c r="I59" s="20" t="s">
        <v>118</v>
      </c>
      <c r="J59" s="20" t="s">
        <v>118</v>
      </c>
      <c r="K59" s="20" t="s">
        <v>118</v>
      </c>
      <c r="L59" s="20" t="s">
        <v>118</v>
      </c>
    </row>
    <row r="60" spans="1:12" ht="15.75">
      <c r="A60" s="23">
        <f t="shared" si="0"/>
        <v>59</v>
      </c>
      <c r="B60" s="20" t="s">
        <v>269</v>
      </c>
      <c r="C60" s="20" t="s">
        <v>270</v>
      </c>
      <c r="D60" s="20" t="s">
        <v>53</v>
      </c>
      <c r="E60" s="20" t="s">
        <v>180</v>
      </c>
      <c r="F60" s="20" t="s">
        <v>23</v>
      </c>
      <c r="G60" s="20" t="s">
        <v>119</v>
      </c>
      <c r="H60" s="20" t="s">
        <v>120</v>
      </c>
      <c r="I60" s="20" t="s">
        <v>258</v>
      </c>
      <c r="J60" s="20" t="s">
        <v>118</v>
      </c>
      <c r="K60" s="20" t="s">
        <v>118</v>
      </c>
      <c r="L60" s="20" t="s">
        <v>118</v>
      </c>
    </row>
    <row r="61" spans="1:12" ht="15.75">
      <c r="A61" s="23">
        <f t="shared" si="0"/>
        <v>60</v>
      </c>
      <c r="B61" s="20" t="s">
        <v>271</v>
      </c>
      <c r="C61" s="20" t="s">
        <v>188</v>
      </c>
      <c r="D61" s="20" t="s">
        <v>14</v>
      </c>
      <c r="E61" s="20" t="s">
        <v>272</v>
      </c>
      <c r="F61" s="20" t="s">
        <v>23</v>
      </c>
      <c r="G61" s="20" t="s">
        <v>119</v>
      </c>
      <c r="H61" s="20" t="s">
        <v>120</v>
      </c>
      <c r="I61" s="20" t="s">
        <v>118</v>
      </c>
      <c r="J61" s="20" t="s">
        <v>118</v>
      </c>
      <c r="K61" s="20" t="s">
        <v>118</v>
      </c>
      <c r="L61" s="20" t="s">
        <v>118</v>
      </c>
    </row>
    <row r="62" spans="1:12" ht="15.75">
      <c r="A62" s="23">
        <f t="shared" si="0"/>
        <v>61</v>
      </c>
      <c r="B62" s="20" t="s">
        <v>273</v>
      </c>
      <c r="C62" s="20" t="s">
        <v>274</v>
      </c>
      <c r="D62" s="20" t="s">
        <v>20</v>
      </c>
      <c r="E62" s="20" t="s">
        <v>275</v>
      </c>
      <c r="F62" s="20" t="s">
        <v>23</v>
      </c>
      <c r="G62" s="20" t="s">
        <v>266</v>
      </c>
      <c r="H62" s="20" t="s">
        <v>122</v>
      </c>
      <c r="I62" s="20" t="s">
        <v>118</v>
      </c>
      <c r="J62" s="20" t="s">
        <v>118</v>
      </c>
      <c r="K62" s="20" t="s">
        <v>118</v>
      </c>
      <c r="L62" s="20" t="s">
        <v>118</v>
      </c>
    </row>
    <row r="63" spans="1:12" ht="15.75">
      <c r="A63" s="23">
        <f t="shared" si="0"/>
        <v>62</v>
      </c>
      <c r="B63" s="20" t="s">
        <v>276</v>
      </c>
      <c r="C63" s="20" t="s">
        <v>277</v>
      </c>
      <c r="D63" s="20" t="s">
        <v>20</v>
      </c>
      <c r="E63" s="20"/>
      <c r="F63" s="20" t="s">
        <v>23</v>
      </c>
      <c r="G63" s="20" t="s">
        <v>119</v>
      </c>
      <c r="H63" s="20" t="s">
        <v>118</v>
      </c>
      <c r="I63" s="20" t="s">
        <v>118</v>
      </c>
      <c r="J63" s="20" t="s">
        <v>118</v>
      </c>
      <c r="K63" s="20" t="s">
        <v>118</v>
      </c>
      <c r="L63" s="20" t="s">
        <v>118</v>
      </c>
    </row>
    <row r="64" spans="1:12" ht="15.75">
      <c r="A64" s="23">
        <f t="shared" si="0"/>
        <v>63</v>
      </c>
      <c r="B64" s="20" t="s">
        <v>227</v>
      </c>
      <c r="C64" s="20" t="s">
        <v>278</v>
      </c>
      <c r="D64" s="20" t="s">
        <v>20</v>
      </c>
      <c r="E64" s="20"/>
      <c r="F64" s="20" t="s">
        <v>23</v>
      </c>
      <c r="G64" s="20" t="s">
        <v>279</v>
      </c>
      <c r="H64" s="20" t="s">
        <v>119</v>
      </c>
      <c r="I64" s="20" t="s">
        <v>121</v>
      </c>
      <c r="J64" s="20" t="s">
        <v>258</v>
      </c>
      <c r="K64" s="20" t="s">
        <v>120</v>
      </c>
      <c r="L64" s="20" t="s">
        <v>122</v>
      </c>
    </row>
    <row r="65" spans="1:13" ht="15.75">
      <c r="A65" s="23">
        <f t="shared" si="0"/>
        <v>64</v>
      </c>
      <c r="B65" s="20" t="s">
        <v>280</v>
      </c>
      <c r="C65" s="20" t="s">
        <v>281</v>
      </c>
      <c r="D65" s="20" t="s">
        <v>20</v>
      </c>
      <c r="E65" s="20" t="s">
        <v>282</v>
      </c>
      <c r="F65" s="20" t="s">
        <v>23</v>
      </c>
      <c r="G65" s="20" t="s">
        <v>279</v>
      </c>
      <c r="H65" s="20" t="s">
        <v>262</v>
      </c>
      <c r="I65" s="20" t="s">
        <v>120</v>
      </c>
      <c r="J65" s="20" t="s">
        <v>118</v>
      </c>
      <c r="K65" s="20" t="s">
        <v>118</v>
      </c>
      <c r="L65" s="20" t="s">
        <v>118</v>
      </c>
    </row>
    <row r="66" spans="1:13" ht="15.75">
      <c r="A66" s="23">
        <f t="shared" si="0"/>
        <v>65</v>
      </c>
      <c r="B66" s="20" t="s">
        <v>267</v>
      </c>
      <c r="C66" s="20" t="s">
        <v>283</v>
      </c>
      <c r="D66" s="20" t="s">
        <v>53</v>
      </c>
      <c r="E66" s="20"/>
      <c r="F66" s="20" t="s">
        <v>23</v>
      </c>
      <c r="G66" s="20" t="s">
        <v>122</v>
      </c>
      <c r="H66" s="20" t="s">
        <v>173</v>
      </c>
      <c r="I66" s="20" t="s">
        <v>118</v>
      </c>
      <c r="J66" s="20" t="s">
        <v>118</v>
      </c>
      <c r="K66" s="20" t="s">
        <v>118</v>
      </c>
      <c r="L66" s="20" t="s">
        <v>118</v>
      </c>
    </row>
    <row r="67" spans="1:13" ht="15.75">
      <c r="A67" s="23">
        <f t="shared" si="0"/>
        <v>66</v>
      </c>
      <c r="B67" s="20" t="s">
        <v>284</v>
      </c>
      <c r="C67" s="20" t="s">
        <v>285</v>
      </c>
      <c r="D67" s="20" t="s">
        <v>20</v>
      </c>
      <c r="E67" s="20" t="s">
        <v>180</v>
      </c>
      <c r="F67" s="20" t="s">
        <v>23</v>
      </c>
      <c r="G67" s="20" t="s">
        <v>262</v>
      </c>
      <c r="H67" s="20" t="s">
        <v>118</v>
      </c>
      <c r="I67" s="20" t="s">
        <v>118</v>
      </c>
      <c r="J67" s="20" t="s">
        <v>118</v>
      </c>
      <c r="K67" s="20" t="s">
        <v>118</v>
      </c>
      <c r="L67" s="20" t="s">
        <v>118</v>
      </c>
    </row>
    <row r="68" spans="1:13" ht="15.75">
      <c r="A68" s="23">
        <f t="shared" si="0"/>
        <v>67</v>
      </c>
      <c r="B68" s="20" t="s">
        <v>286</v>
      </c>
      <c r="C68" s="20" t="s">
        <v>287</v>
      </c>
      <c r="D68" s="20"/>
      <c r="E68" s="20"/>
      <c r="F68" s="20" t="s">
        <v>23</v>
      </c>
      <c r="G68" s="20" t="s">
        <v>160</v>
      </c>
      <c r="H68" s="20" t="s">
        <v>262</v>
      </c>
      <c r="I68" s="20" t="s">
        <v>173</v>
      </c>
      <c r="J68" s="20" t="s">
        <v>118</v>
      </c>
      <c r="K68" s="20" t="s">
        <v>118</v>
      </c>
      <c r="L68" s="20" t="s">
        <v>118</v>
      </c>
    </row>
    <row r="69" spans="1:13" ht="15.75">
      <c r="A69" s="23">
        <f t="shared" si="0"/>
        <v>68</v>
      </c>
      <c r="B69" s="20" t="s">
        <v>181</v>
      </c>
      <c r="C69" s="20" t="s">
        <v>288</v>
      </c>
      <c r="D69" s="20" t="s">
        <v>20</v>
      </c>
      <c r="E69" s="20" t="s">
        <v>180</v>
      </c>
      <c r="F69" s="20" t="s">
        <v>23</v>
      </c>
      <c r="G69" s="20" t="s">
        <v>119</v>
      </c>
      <c r="H69" s="20" t="s">
        <v>120</v>
      </c>
      <c r="I69" s="20" t="s">
        <v>121</v>
      </c>
      <c r="J69" s="20" t="s">
        <v>279</v>
      </c>
      <c r="K69" s="20" t="s">
        <v>118</v>
      </c>
      <c r="L69" s="20" t="s">
        <v>118</v>
      </c>
    </row>
    <row r="70" spans="1:13" ht="15.75">
      <c r="A70" s="23">
        <f t="shared" si="0"/>
        <v>69</v>
      </c>
      <c r="B70" s="20" t="s">
        <v>289</v>
      </c>
      <c r="C70" s="20" t="s">
        <v>290</v>
      </c>
      <c r="D70" s="20" t="s">
        <v>631</v>
      </c>
      <c r="E70" s="20" t="s">
        <v>291</v>
      </c>
      <c r="F70" s="20" t="s">
        <v>23</v>
      </c>
      <c r="G70" s="20" t="s">
        <v>262</v>
      </c>
      <c r="H70" s="20" t="s">
        <v>118</v>
      </c>
      <c r="I70" s="20" t="s">
        <v>118</v>
      </c>
      <c r="J70" s="20" t="s">
        <v>118</v>
      </c>
      <c r="K70" s="20" t="s">
        <v>118</v>
      </c>
      <c r="L70" s="20" t="s">
        <v>118</v>
      </c>
    </row>
    <row r="71" spans="1:13" ht="15.75">
      <c r="A71" s="23">
        <f t="shared" si="0"/>
        <v>70</v>
      </c>
      <c r="B71" s="20" t="s">
        <v>292</v>
      </c>
      <c r="C71" s="20" t="s">
        <v>293</v>
      </c>
      <c r="D71" s="20" t="s">
        <v>53</v>
      </c>
      <c r="E71" s="20" t="s">
        <v>294</v>
      </c>
      <c r="F71" s="20" t="s">
        <v>23</v>
      </c>
      <c r="G71" s="20" t="s">
        <v>266</v>
      </c>
      <c r="H71" s="20" t="s">
        <v>262</v>
      </c>
      <c r="I71" s="20" t="s">
        <v>118</v>
      </c>
      <c r="J71" s="20" t="s">
        <v>118</v>
      </c>
      <c r="K71" s="20" t="s">
        <v>118</v>
      </c>
      <c r="L71" s="20" t="s">
        <v>118</v>
      </c>
    </row>
    <row r="72" spans="1:13" ht="15.75">
      <c r="A72" s="23">
        <f t="shared" si="0"/>
        <v>71</v>
      </c>
      <c r="B72" s="20" t="s">
        <v>276</v>
      </c>
      <c r="C72" s="20" t="s">
        <v>295</v>
      </c>
      <c r="D72" s="20" t="s">
        <v>53</v>
      </c>
      <c r="E72" s="20"/>
      <c r="F72" s="20" t="s">
        <v>23</v>
      </c>
      <c r="G72" s="20" t="s">
        <v>262</v>
      </c>
      <c r="H72" s="20" t="s">
        <v>118</v>
      </c>
      <c r="I72" s="20" t="s">
        <v>118</v>
      </c>
      <c r="J72" s="20" t="s">
        <v>118</v>
      </c>
      <c r="K72" s="20" t="s">
        <v>118</v>
      </c>
      <c r="L72" s="20" t="s">
        <v>118</v>
      </c>
    </row>
    <row r="73" spans="1:13" ht="15.75">
      <c r="A73" s="23">
        <f t="shared" si="0"/>
        <v>72</v>
      </c>
      <c r="B73" s="20" t="s">
        <v>296</v>
      </c>
      <c r="C73" s="20" t="s">
        <v>297</v>
      </c>
      <c r="D73" s="20" t="s">
        <v>20</v>
      </c>
      <c r="E73" s="20" t="s">
        <v>298</v>
      </c>
      <c r="F73" s="20" t="s">
        <v>23</v>
      </c>
      <c r="G73" s="20" t="s">
        <v>262</v>
      </c>
      <c r="H73" s="20" t="s">
        <v>120</v>
      </c>
      <c r="I73" s="20" t="s">
        <v>118</v>
      </c>
      <c r="J73" s="20" t="s">
        <v>118</v>
      </c>
      <c r="K73" s="20" t="s">
        <v>118</v>
      </c>
      <c r="L73" s="20" t="s">
        <v>118</v>
      </c>
    </row>
    <row r="74" spans="1:13" ht="15.75">
      <c r="A74" s="23">
        <f t="shared" si="0"/>
        <v>73</v>
      </c>
      <c r="B74" s="20" t="s">
        <v>299</v>
      </c>
      <c r="C74" s="20" t="s">
        <v>300</v>
      </c>
      <c r="D74" s="20" t="s">
        <v>14</v>
      </c>
      <c r="E74" s="20" t="s">
        <v>180</v>
      </c>
      <c r="F74" s="20" t="s">
        <v>23</v>
      </c>
      <c r="G74" s="20" t="s">
        <v>122</v>
      </c>
      <c r="H74" s="20" t="s">
        <v>160</v>
      </c>
      <c r="I74" s="20" t="s">
        <v>173</v>
      </c>
      <c r="J74" s="20" t="s">
        <v>118</v>
      </c>
      <c r="K74" s="20" t="s">
        <v>118</v>
      </c>
      <c r="L74" s="20" t="s">
        <v>118</v>
      </c>
    </row>
    <row r="75" spans="1:13" ht="15.75">
      <c r="A75" s="23">
        <f t="shared" si="0"/>
        <v>74</v>
      </c>
      <c r="B75" s="20" t="s">
        <v>301</v>
      </c>
      <c r="C75" s="20" t="s">
        <v>302</v>
      </c>
      <c r="D75" s="20" t="s">
        <v>20</v>
      </c>
      <c r="E75" s="20"/>
      <c r="F75" s="20" t="s">
        <v>23</v>
      </c>
      <c r="G75" s="20" t="s">
        <v>121</v>
      </c>
      <c r="H75" s="20" t="s">
        <v>266</v>
      </c>
      <c r="I75" s="20" t="s">
        <v>120</v>
      </c>
      <c r="J75" s="20" t="s">
        <v>119</v>
      </c>
      <c r="K75" s="20" t="s">
        <v>118</v>
      </c>
      <c r="L75" s="20" t="s">
        <v>118</v>
      </c>
      <c r="M75" s="19"/>
    </row>
    <row r="76" spans="1:13" ht="15.75">
      <c r="A76" s="23">
        <f t="shared" si="0"/>
        <v>75</v>
      </c>
      <c r="B76" s="20" t="s">
        <v>303</v>
      </c>
      <c r="C76" s="20" t="s">
        <v>254</v>
      </c>
      <c r="D76" s="20" t="s">
        <v>14</v>
      </c>
      <c r="E76" s="20" t="s">
        <v>304</v>
      </c>
      <c r="F76" s="20" t="s">
        <v>23</v>
      </c>
      <c r="G76" s="20" t="s">
        <v>121</v>
      </c>
      <c r="H76" s="20" t="s">
        <v>119</v>
      </c>
      <c r="I76" s="20" t="s">
        <v>122</v>
      </c>
      <c r="J76" s="20" t="s">
        <v>118</v>
      </c>
      <c r="K76" s="20" t="s">
        <v>118</v>
      </c>
      <c r="L76" s="20" t="s">
        <v>118</v>
      </c>
      <c r="M76" s="19"/>
    </row>
    <row r="77" spans="1:13" ht="15.75">
      <c r="A77" s="23">
        <f t="shared" si="0"/>
        <v>76</v>
      </c>
      <c r="B77" s="20" t="s">
        <v>305</v>
      </c>
      <c r="C77" s="20" t="s">
        <v>306</v>
      </c>
      <c r="D77" s="20" t="s">
        <v>53</v>
      </c>
      <c r="E77" s="20" t="s">
        <v>307</v>
      </c>
      <c r="F77" s="20" t="s">
        <v>21</v>
      </c>
      <c r="G77" s="20" t="s">
        <v>266</v>
      </c>
      <c r="H77" s="20" t="s">
        <v>262</v>
      </c>
      <c r="I77" s="20" t="s">
        <v>118</v>
      </c>
      <c r="J77" s="20" t="s">
        <v>118</v>
      </c>
      <c r="K77" s="20" t="s">
        <v>118</v>
      </c>
      <c r="L77" s="20" t="s">
        <v>118</v>
      </c>
      <c r="M77" s="19"/>
    </row>
    <row r="78" spans="1:13" ht="15.75">
      <c r="A78" s="23">
        <f t="shared" si="0"/>
        <v>77</v>
      </c>
      <c r="B78" s="20" t="s">
        <v>308</v>
      </c>
      <c r="C78" s="20" t="s">
        <v>240</v>
      </c>
      <c r="D78" s="20" t="s">
        <v>53</v>
      </c>
      <c r="E78" s="20" t="s">
        <v>309</v>
      </c>
      <c r="F78" s="20" t="s">
        <v>21</v>
      </c>
      <c r="G78" s="20" t="s">
        <v>262</v>
      </c>
      <c r="H78" s="20" t="s">
        <v>120</v>
      </c>
      <c r="I78" s="20" t="s">
        <v>119</v>
      </c>
      <c r="J78" s="20" t="s">
        <v>118</v>
      </c>
      <c r="K78" s="20" t="s">
        <v>118</v>
      </c>
      <c r="L78" s="20" t="s">
        <v>118</v>
      </c>
    </row>
    <row r="79" spans="1:13" ht="15.75">
      <c r="A79" s="23">
        <f t="shared" si="0"/>
        <v>78</v>
      </c>
      <c r="B79" s="20" t="s">
        <v>310</v>
      </c>
      <c r="C79" s="20" t="s">
        <v>228</v>
      </c>
      <c r="D79" s="20"/>
      <c r="E79" s="20"/>
      <c r="F79" s="20" t="s">
        <v>21</v>
      </c>
      <c r="G79" s="20" t="s">
        <v>173</v>
      </c>
      <c r="H79" s="20" t="s">
        <v>120</v>
      </c>
      <c r="I79" s="20" t="s">
        <v>119</v>
      </c>
      <c r="J79" s="20" t="s">
        <v>118</v>
      </c>
      <c r="K79" s="20" t="s">
        <v>118</v>
      </c>
      <c r="L79" s="20" t="s">
        <v>118</v>
      </c>
    </row>
    <row r="80" spans="1:13" ht="15.75">
      <c r="A80" s="23">
        <f t="shared" si="0"/>
        <v>79</v>
      </c>
      <c r="B80" s="20" t="s">
        <v>311</v>
      </c>
      <c r="C80" s="20" t="s">
        <v>312</v>
      </c>
      <c r="D80" s="20" t="s">
        <v>53</v>
      </c>
      <c r="E80" s="20" t="s">
        <v>313</v>
      </c>
      <c r="F80" s="20" t="s">
        <v>21</v>
      </c>
      <c r="G80" s="20" t="s">
        <v>121</v>
      </c>
      <c r="H80" s="20" t="s">
        <v>266</v>
      </c>
      <c r="I80" s="20" t="s">
        <v>118</v>
      </c>
      <c r="J80" s="20" t="s">
        <v>118</v>
      </c>
      <c r="K80" s="20" t="s">
        <v>118</v>
      </c>
      <c r="L80" s="20" t="s">
        <v>118</v>
      </c>
    </row>
    <row r="81" spans="1:13" ht="15.75">
      <c r="A81" s="23">
        <f t="shared" si="0"/>
        <v>80</v>
      </c>
      <c r="B81" s="20" t="s">
        <v>314</v>
      </c>
      <c r="C81" s="20" t="s">
        <v>315</v>
      </c>
      <c r="D81" s="20" t="s">
        <v>20</v>
      </c>
      <c r="E81" s="20" t="s">
        <v>316</v>
      </c>
      <c r="F81" s="20" t="s">
        <v>21</v>
      </c>
      <c r="G81" s="20" t="s">
        <v>119</v>
      </c>
      <c r="H81" s="20" t="s">
        <v>120</v>
      </c>
      <c r="I81" s="20" t="s">
        <v>118</v>
      </c>
      <c r="J81" s="20" t="s">
        <v>118</v>
      </c>
      <c r="K81" s="20" t="s">
        <v>118</v>
      </c>
      <c r="L81" s="20" t="s">
        <v>118</v>
      </c>
    </row>
    <row r="82" spans="1:13" ht="15.75">
      <c r="A82" s="23">
        <f t="shared" si="0"/>
        <v>81</v>
      </c>
      <c r="B82" s="20" t="s">
        <v>317</v>
      </c>
      <c r="C82" s="20" t="s">
        <v>318</v>
      </c>
      <c r="D82" s="20" t="s">
        <v>14</v>
      </c>
      <c r="E82" s="20" t="s">
        <v>319</v>
      </c>
      <c r="F82" s="20" t="s">
        <v>21</v>
      </c>
      <c r="G82" s="20" t="s">
        <v>119</v>
      </c>
      <c r="H82" s="20" t="s">
        <v>120</v>
      </c>
      <c r="I82" s="20" t="s">
        <v>258</v>
      </c>
      <c r="J82" s="20" t="s">
        <v>118</v>
      </c>
      <c r="K82" s="20" t="s">
        <v>118</v>
      </c>
      <c r="L82" s="20" t="s">
        <v>118</v>
      </c>
    </row>
    <row r="83" spans="1:13" ht="15.75">
      <c r="A83" s="23">
        <f t="shared" si="0"/>
        <v>82</v>
      </c>
      <c r="B83" s="20" t="s">
        <v>320</v>
      </c>
      <c r="C83" s="20" t="s">
        <v>321</v>
      </c>
      <c r="D83" s="20" t="s">
        <v>20</v>
      </c>
      <c r="E83" s="20" t="s">
        <v>322</v>
      </c>
      <c r="F83" s="20" t="s">
        <v>21</v>
      </c>
      <c r="G83" s="20" t="s">
        <v>119</v>
      </c>
      <c r="H83" s="20" t="s">
        <v>120</v>
      </c>
      <c r="I83" s="20" t="s">
        <v>118</v>
      </c>
      <c r="J83" s="20" t="s">
        <v>118</v>
      </c>
      <c r="K83" s="20" t="s">
        <v>118</v>
      </c>
      <c r="L83" s="20" t="s">
        <v>118</v>
      </c>
    </row>
    <row r="84" spans="1:13" ht="15.75">
      <c r="A84" s="23">
        <f t="shared" si="0"/>
        <v>83</v>
      </c>
      <c r="B84" s="20" t="s">
        <v>323</v>
      </c>
      <c r="C84" s="20" t="s">
        <v>324</v>
      </c>
      <c r="D84" s="20" t="s">
        <v>20</v>
      </c>
      <c r="E84" s="20" t="s">
        <v>325</v>
      </c>
      <c r="F84" s="20" t="s">
        <v>21</v>
      </c>
      <c r="G84" s="20" t="s">
        <v>266</v>
      </c>
      <c r="H84" s="20" t="s">
        <v>262</v>
      </c>
      <c r="I84" s="20" t="s">
        <v>118</v>
      </c>
      <c r="J84" s="20" t="s">
        <v>118</v>
      </c>
      <c r="K84" s="20" t="s">
        <v>118</v>
      </c>
      <c r="L84" s="20" t="s">
        <v>118</v>
      </c>
    </row>
    <row r="85" spans="1:13" ht="15.75">
      <c r="A85" s="23">
        <f t="shared" si="0"/>
        <v>84</v>
      </c>
      <c r="B85" s="20" t="s">
        <v>326</v>
      </c>
      <c r="C85" s="20" t="s">
        <v>277</v>
      </c>
      <c r="D85" s="20" t="s">
        <v>20</v>
      </c>
      <c r="E85" s="20"/>
      <c r="F85" s="20" t="s">
        <v>21</v>
      </c>
      <c r="G85" s="20" t="s">
        <v>119</v>
      </c>
      <c r="H85" s="20" t="s">
        <v>118</v>
      </c>
      <c r="I85" s="20" t="s">
        <v>118</v>
      </c>
      <c r="J85" s="20" t="s">
        <v>118</v>
      </c>
      <c r="K85" s="20" t="s">
        <v>118</v>
      </c>
      <c r="L85" s="20" t="s">
        <v>118</v>
      </c>
    </row>
    <row r="86" spans="1:13" ht="15.75">
      <c r="A86" s="23">
        <f t="shared" si="0"/>
        <v>85</v>
      </c>
      <c r="B86" s="20" t="s">
        <v>327</v>
      </c>
      <c r="C86" s="20" t="s">
        <v>328</v>
      </c>
      <c r="D86" s="20"/>
      <c r="E86" s="20"/>
      <c r="F86" s="20" t="s">
        <v>21</v>
      </c>
      <c r="G86" s="20" t="s">
        <v>266</v>
      </c>
      <c r="H86" s="20" t="s">
        <v>262</v>
      </c>
      <c r="I86" s="20" t="s">
        <v>118</v>
      </c>
      <c r="J86" s="20" t="s">
        <v>118</v>
      </c>
      <c r="K86" s="20" t="s">
        <v>118</v>
      </c>
      <c r="L86" s="20" t="s">
        <v>118</v>
      </c>
    </row>
    <row r="87" spans="1:13" ht="15.75">
      <c r="A87" s="23">
        <f t="shared" ref="A87:A150" si="1">A86+1</f>
        <v>86</v>
      </c>
      <c r="B87" s="20" t="s">
        <v>329</v>
      </c>
      <c r="C87" s="20" t="s">
        <v>330</v>
      </c>
      <c r="D87" s="20" t="s">
        <v>20</v>
      </c>
      <c r="E87" s="20"/>
      <c r="F87" s="20" t="s">
        <v>21</v>
      </c>
      <c r="G87" s="20" t="s">
        <v>262</v>
      </c>
      <c r="H87" s="20" t="s">
        <v>118</v>
      </c>
      <c r="I87" s="20" t="s">
        <v>118</v>
      </c>
      <c r="J87" s="20" t="s">
        <v>118</v>
      </c>
      <c r="K87" s="20" t="s">
        <v>118</v>
      </c>
      <c r="L87" s="20" t="s">
        <v>118</v>
      </c>
    </row>
    <row r="88" spans="1:13" ht="15.75">
      <c r="A88" s="23">
        <f t="shared" si="1"/>
        <v>87</v>
      </c>
      <c r="B88" s="20" t="s">
        <v>331</v>
      </c>
      <c r="C88" s="20" t="s">
        <v>246</v>
      </c>
      <c r="D88" s="20" t="s">
        <v>20</v>
      </c>
      <c r="E88" s="20"/>
      <c r="F88" s="20" t="s">
        <v>21</v>
      </c>
      <c r="G88" s="20" t="s">
        <v>262</v>
      </c>
      <c r="H88" s="20" t="s">
        <v>120</v>
      </c>
      <c r="I88" s="20" t="s">
        <v>258</v>
      </c>
      <c r="J88" s="20" t="s">
        <v>118</v>
      </c>
      <c r="K88" s="20" t="s">
        <v>118</v>
      </c>
      <c r="L88" s="20" t="s">
        <v>118</v>
      </c>
      <c r="M88" s="20" t="s">
        <v>804</v>
      </c>
    </row>
    <row r="89" spans="1:13" ht="15.75">
      <c r="A89" s="23">
        <f t="shared" si="1"/>
        <v>88</v>
      </c>
      <c r="B89" s="20" t="s">
        <v>331</v>
      </c>
      <c r="C89" s="20" t="s">
        <v>332</v>
      </c>
      <c r="D89" s="20" t="s">
        <v>20</v>
      </c>
      <c r="E89" s="20"/>
      <c r="F89" s="20" t="s">
        <v>21</v>
      </c>
      <c r="G89" s="20" t="s">
        <v>262</v>
      </c>
      <c r="H89" s="20" t="s">
        <v>266</v>
      </c>
      <c r="I89" s="20" t="s">
        <v>120</v>
      </c>
      <c r="J89" s="20" t="s">
        <v>118</v>
      </c>
      <c r="K89" s="20" t="s">
        <v>118</v>
      </c>
      <c r="L89" s="20" t="s">
        <v>118</v>
      </c>
    </row>
    <row r="90" spans="1:13" ht="15.75">
      <c r="A90" s="23">
        <f t="shared" si="1"/>
        <v>89</v>
      </c>
      <c r="B90" s="20" t="s">
        <v>333</v>
      </c>
      <c r="C90" s="20" t="s">
        <v>334</v>
      </c>
      <c r="D90" s="20" t="s">
        <v>20</v>
      </c>
      <c r="E90" s="20" t="s">
        <v>180</v>
      </c>
      <c r="F90" s="20" t="s">
        <v>21</v>
      </c>
      <c r="G90" s="20" t="s">
        <v>119</v>
      </c>
      <c r="H90" s="20" t="s">
        <v>121</v>
      </c>
      <c r="I90" s="20" t="s">
        <v>118</v>
      </c>
      <c r="J90" s="20" t="s">
        <v>118</v>
      </c>
      <c r="K90" s="20" t="s">
        <v>118</v>
      </c>
      <c r="L90" s="20" t="s">
        <v>118</v>
      </c>
    </row>
    <row r="91" spans="1:13" ht="15.75">
      <c r="A91" s="23">
        <f t="shared" si="1"/>
        <v>90</v>
      </c>
      <c r="B91" s="20" t="s">
        <v>335</v>
      </c>
      <c r="C91" s="20" t="s">
        <v>336</v>
      </c>
      <c r="D91" s="20" t="s">
        <v>53</v>
      </c>
      <c r="E91" s="20" t="s">
        <v>337</v>
      </c>
      <c r="F91" s="20" t="s">
        <v>21</v>
      </c>
      <c r="G91" s="20" t="s">
        <v>266</v>
      </c>
      <c r="H91" s="20" t="s">
        <v>262</v>
      </c>
      <c r="I91" s="20" t="s">
        <v>118</v>
      </c>
      <c r="J91" s="20" t="s">
        <v>118</v>
      </c>
      <c r="K91" s="20" t="s">
        <v>118</v>
      </c>
      <c r="L91" s="20" t="s">
        <v>118</v>
      </c>
    </row>
    <row r="92" spans="1:13" ht="15.75">
      <c r="A92" s="23">
        <f t="shared" si="1"/>
        <v>91</v>
      </c>
      <c r="B92" s="20" t="s">
        <v>338</v>
      </c>
      <c r="C92" s="20" t="s">
        <v>339</v>
      </c>
      <c r="D92" s="20" t="s">
        <v>20</v>
      </c>
      <c r="E92" s="20" t="s">
        <v>340</v>
      </c>
      <c r="F92" s="20" t="s">
        <v>21</v>
      </c>
      <c r="G92" s="20" t="s">
        <v>119</v>
      </c>
      <c r="H92" s="20" t="s">
        <v>120</v>
      </c>
      <c r="I92" s="20" t="s">
        <v>118</v>
      </c>
      <c r="J92" s="20" t="s">
        <v>118</v>
      </c>
      <c r="K92" s="20" t="s">
        <v>118</v>
      </c>
      <c r="L92" s="20" t="s">
        <v>118</v>
      </c>
    </row>
    <row r="93" spans="1:13" ht="15.75">
      <c r="A93" s="23">
        <f t="shared" si="1"/>
        <v>92</v>
      </c>
      <c r="B93" s="20" t="s">
        <v>341</v>
      </c>
      <c r="C93" s="20" t="s">
        <v>195</v>
      </c>
      <c r="D93" s="20" t="s">
        <v>14</v>
      </c>
      <c r="E93" s="20" t="s">
        <v>342</v>
      </c>
      <c r="F93" s="20" t="s">
        <v>21</v>
      </c>
      <c r="G93" s="20" t="s">
        <v>119</v>
      </c>
      <c r="H93" s="20" t="s">
        <v>173</v>
      </c>
      <c r="I93" s="20" t="s">
        <v>121</v>
      </c>
      <c r="J93" s="20" t="s">
        <v>118</v>
      </c>
      <c r="K93" s="20" t="s">
        <v>118</v>
      </c>
      <c r="L93" s="20" t="s">
        <v>118</v>
      </c>
    </row>
    <row r="94" spans="1:13" ht="15.75">
      <c r="A94" s="23">
        <f t="shared" si="1"/>
        <v>93</v>
      </c>
      <c r="B94" s="20" t="s">
        <v>343</v>
      </c>
      <c r="C94" s="20" t="s">
        <v>344</v>
      </c>
      <c r="D94" s="20" t="s">
        <v>14</v>
      </c>
      <c r="E94" s="20" t="s">
        <v>180</v>
      </c>
      <c r="F94" s="20" t="s">
        <v>21</v>
      </c>
      <c r="G94" s="20" t="s">
        <v>266</v>
      </c>
      <c r="H94" s="20" t="s">
        <v>262</v>
      </c>
      <c r="I94" s="20" t="s">
        <v>118</v>
      </c>
      <c r="J94" s="20" t="s">
        <v>118</v>
      </c>
      <c r="K94" s="20" t="s">
        <v>118</v>
      </c>
      <c r="L94" s="20" t="s">
        <v>118</v>
      </c>
    </row>
    <row r="95" spans="1:13" ht="15.75">
      <c r="A95" s="23">
        <f t="shared" si="1"/>
        <v>94</v>
      </c>
      <c r="B95" s="20" t="s">
        <v>345</v>
      </c>
      <c r="C95" s="20" t="s">
        <v>344</v>
      </c>
      <c r="D95" s="20" t="s">
        <v>14</v>
      </c>
      <c r="E95" s="20" t="s">
        <v>180</v>
      </c>
      <c r="F95" s="20" t="s">
        <v>21</v>
      </c>
      <c r="G95" s="20" t="s">
        <v>266</v>
      </c>
      <c r="H95" s="20" t="s">
        <v>262</v>
      </c>
      <c r="I95" s="20" t="s">
        <v>118</v>
      </c>
      <c r="J95" s="20" t="s">
        <v>118</v>
      </c>
      <c r="K95" s="20" t="s">
        <v>118</v>
      </c>
      <c r="L95" s="20" t="s">
        <v>118</v>
      </c>
    </row>
    <row r="96" spans="1:13" ht="15.75">
      <c r="A96" s="23">
        <f t="shared" si="1"/>
        <v>95</v>
      </c>
      <c r="B96" s="20" t="s">
        <v>346</v>
      </c>
      <c r="C96" s="20" t="s">
        <v>347</v>
      </c>
      <c r="D96" s="20" t="s">
        <v>20</v>
      </c>
      <c r="E96" s="20"/>
      <c r="F96" s="20" t="s">
        <v>21</v>
      </c>
      <c r="G96" s="20" t="s">
        <v>119</v>
      </c>
      <c r="H96" s="20" t="s">
        <v>120</v>
      </c>
      <c r="I96" s="20" t="s">
        <v>118</v>
      </c>
      <c r="J96" s="20" t="s">
        <v>118</v>
      </c>
      <c r="K96" s="20" t="s">
        <v>118</v>
      </c>
      <c r="L96" s="20" t="s">
        <v>118</v>
      </c>
    </row>
    <row r="97" spans="1:12" ht="15.75">
      <c r="A97" s="23">
        <f t="shared" si="1"/>
        <v>96</v>
      </c>
      <c r="B97" s="20" t="s">
        <v>348</v>
      </c>
      <c r="C97" s="20" t="s">
        <v>349</v>
      </c>
      <c r="D97" s="20" t="s">
        <v>20</v>
      </c>
      <c r="E97" s="20" t="s">
        <v>180</v>
      </c>
      <c r="F97" s="20" t="s">
        <v>21</v>
      </c>
      <c r="G97" s="20" t="s">
        <v>119</v>
      </c>
      <c r="H97" s="20" t="s">
        <v>120</v>
      </c>
      <c r="I97" s="20" t="s">
        <v>258</v>
      </c>
      <c r="J97" s="20" t="s">
        <v>118</v>
      </c>
      <c r="K97" s="20" t="s">
        <v>118</v>
      </c>
      <c r="L97" s="20" t="s">
        <v>118</v>
      </c>
    </row>
    <row r="98" spans="1:12" ht="15.75">
      <c r="A98" s="23">
        <f t="shared" si="1"/>
        <v>97</v>
      </c>
      <c r="B98" s="20" t="s">
        <v>350</v>
      </c>
      <c r="C98" s="20" t="s">
        <v>351</v>
      </c>
      <c r="D98" s="20" t="s">
        <v>14</v>
      </c>
      <c r="E98" s="20" t="s">
        <v>352</v>
      </c>
      <c r="F98" s="20" t="s">
        <v>21</v>
      </c>
      <c r="G98" s="20" t="s">
        <v>119</v>
      </c>
      <c r="H98" s="20" t="s">
        <v>121</v>
      </c>
      <c r="I98" s="20" t="s">
        <v>118</v>
      </c>
      <c r="J98" s="20" t="s">
        <v>118</v>
      </c>
      <c r="K98" s="20" t="s">
        <v>118</v>
      </c>
      <c r="L98" s="20" t="s">
        <v>118</v>
      </c>
    </row>
    <row r="99" spans="1:12" ht="15.75">
      <c r="A99" s="23">
        <f t="shared" si="1"/>
        <v>98</v>
      </c>
      <c r="B99" s="20" t="s">
        <v>183</v>
      </c>
      <c r="C99" s="20" t="s">
        <v>223</v>
      </c>
      <c r="D99" s="20" t="s">
        <v>224</v>
      </c>
      <c r="E99" s="20" t="s">
        <v>353</v>
      </c>
      <c r="F99" s="20" t="s">
        <v>16</v>
      </c>
      <c r="G99" s="20" t="s">
        <v>147</v>
      </c>
      <c r="H99" s="20" t="s">
        <v>266</v>
      </c>
      <c r="I99" s="20" t="s">
        <v>146</v>
      </c>
      <c r="J99" s="20" t="s">
        <v>148</v>
      </c>
      <c r="K99" s="20" t="s">
        <v>262</v>
      </c>
      <c r="L99" s="20" t="s">
        <v>118</v>
      </c>
    </row>
    <row r="100" spans="1:12" ht="15.75">
      <c r="A100" s="23">
        <f t="shared" si="1"/>
        <v>99</v>
      </c>
      <c r="B100" s="20" t="s">
        <v>354</v>
      </c>
      <c r="C100" s="20" t="s">
        <v>355</v>
      </c>
      <c r="D100" s="20" t="s">
        <v>20</v>
      </c>
      <c r="E100" s="20" t="s">
        <v>356</v>
      </c>
      <c r="F100" s="20" t="s">
        <v>16</v>
      </c>
      <c r="G100" s="20" t="s">
        <v>266</v>
      </c>
      <c r="H100" s="20" t="s">
        <v>118</v>
      </c>
      <c r="I100" s="20" t="s">
        <v>118</v>
      </c>
      <c r="J100" s="20" t="s">
        <v>118</v>
      </c>
      <c r="K100" s="20" t="s">
        <v>118</v>
      </c>
      <c r="L100" s="20" t="s">
        <v>118</v>
      </c>
    </row>
    <row r="101" spans="1:12" ht="15.75">
      <c r="A101" s="23">
        <f t="shared" si="1"/>
        <v>100</v>
      </c>
      <c r="B101" s="20" t="s">
        <v>357</v>
      </c>
      <c r="C101" s="20" t="s">
        <v>358</v>
      </c>
      <c r="D101" s="20" t="s">
        <v>53</v>
      </c>
      <c r="E101" s="20" t="s">
        <v>359</v>
      </c>
      <c r="F101" s="20" t="s">
        <v>16</v>
      </c>
      <c r="G101" s="20" t="s">
        <v>262</v>
      </c>
      <c r="H101" s="20" t="s">
        <v>118</v>
      </c>
      <c r="I101" s="20" t="s">
        <v>118</v>
      </c>
      <c r="J101" s="20" t="s">
        <v>118</v>
      </c>
      <c r="K101" s="20" t="s">
        <v>118</v>
      </c>
      <c r="L101" s="20" t="s">
        <v>118</v>
      </c>
    </row>
    <row r="102" spans="1:12" ht="15.75">
      <c r="A102" s="23">
        <f t="shared" si="1"/>
        <v>101</v>
      </c>
      <c r="B102" s="20" t="s">
        <v>360</v>
      </c>
      <c r="C102" s="20" t="s">
        <v>361</v>
      </c>
      <c r="D102" s="20" t="s">
        <v>20</v>
      </c>
      <c r="E102" s="20" t="s">
        <v>362</v>
      </c>
      <c r="F102" s="20" t="s">
        <v>16</v>
      </c>
      <c r="G102" s="20" t="s">
        <v>262</v>
      </c>
      <c r="H102" s="20" t="s">
        <v>118</v>
      </c>
      <c r="I102" s="20" t="s">
        <v>118</v>
      </c>
      <c r="J102" s="20" t="s">
        <v>118</v>
      </c>
      <c r="K102" s="20" t="s">
        <v>118</v>
      </c>
      <c r="L102" s="20" t="s">
        <v>118</v>
      </c>
    </row>
    <row r="103" spans="1:12" ht="15.75">
      <c r="A103" s="23">
        <f t="shared" si="1"/>
        <v>102</v>
      </c>
      <c r="B103" s="20" t="s">
        <v>363</v>
      </c>
      <c r="C103" s="20" t="s">
        <v>364</v>
      </c>
      <c r="D103" s="20" t="s">
        <v>14</v>
      </c>
      <c r="E103" s="20" t="s">
        <v>180</v>
      </c>
      <c r="F103" s="20" t="s">
        <v>16</v>
      </c>
      <c r="G103" s="20" t="s">
        <v>122</v>
      </c>
      <c r="H103" s="20" t="s">
        <v>120</v>
      </c>
      <c r="I103" s="20" t="s">
        <v>258</v>
      </c>
      <c r="J103" s="20" t="s">
        <v>146</v>
      </c>
      <c r="K103" s="20" t="s">
        <v>147</v>
      </c>
      <c r="L103" s="20" t="s">
        <v>266</v>
      </c>
    </row>
    <row r="104" spans="1:12" ht="15.75">
      <c r="A104" s="23">
        <f t="shared" si="1"/>
        <v>103</v>
      </c>
      <c r="B104" s="20" t="s">
        <v>365</v>
      </c>
      <c r="C104" s="20" t="s">
        <v>366</v>
      </c>
      <c r="D104" s="20" t="s">
        <v>20</v>
      </c>
      <c r="E104" s="20" t="s">
        <v>367</v>
      </c>
      <c r="F104" s="20" t="s">
        <v>16</v>
      </c>
      <c r="G104" s="20" t="s">
        <v>159</v>
      </c>
      <c r="H104" s="20" t="s">
        <v>173</v>
      </c>
      <c r="I104" s="20" t="s">
        <v>160</v>
      </c>
      <c r="J104" s="20" t="s">
        <v>118</v>
      </c>
      <c r="K104" s="20" t="s">
        <v>118</v>
      </c>
      <c r="L104" s="20" t="s">
        <v>118</v>
      </c>
    </row>
    <row r="105" spans="1:12" ht="15.75">
      <c r="A105" s="23">
        <f t="shared" si="1"/>
        <v>104</v>
      </c>
      <c r="B105" s="20" t="s">
        <v>267</v>
      </c>
      <c r="C105" s="20" t="s">
        <v>228</v>
      </c>
      <c r="D105" s="20" t="s">
        <v>20</v>
      </c>
      <c r="E105" s="20" t="s">
        <v>368</v>
      </c>
      <c r="F105" s="20" t="s">
        <v>16</v>
      </c>
      <c r="G105" s="20" t="s">
        <v>266</v>
      </c>
      <c r="H105" s="20" t="s">
        <v>262</v>
      </c>
      <c r="I105" s="20" t="s">
        <v>118</v>
      </c>
      <c r="J105" s="20" t="s">
        <v>118</v>
      </c>
      <c r="K105" s="20" t="s">
        <v>118</v>
      </c>
      <c r="L105" s="20" t="s">
        <v>118</v>
      </c>
    </row>
    <row r="106" spans="1:12" ht="15.75">
      <c r="A106" s="23">
        <f t="shared" si="1"/>
        <v>105</v>
      </c>
      <c r="B106" s="20" t="s">
        <v>369</v>
      </c>
      <c r="C106" s="20" t="s">
        <v>370</v>
      </c>
      <c r="D106" s="20" t="s">
        <v>14</v>
      </c>
      <c r="E106" s="20" t="s">
        <v>371</v>
      </c>
      <c r="F106" s="20" t="s">
        <v>16</v>
      </c>
      <c r="G106" s="20" t="s">
        <v>266</v>
      </c>
      <c r="H106" s="20" t="s">
        <v>262</v>
      </c>
      <c r="I106" s="20" t="s">
        <v>118</v>
      </c>
      <c r="J106" s="20" t="s">
        <v>118</v>
      </c>
      <c r="K106" s="20" t="s">
        <v>118</v>
      </c>
      <c r="L106" s="20" t="s">
        <v>118</v>
      </c>
    </row>
    <row r="107" spans="1:12" ht="15.75">
      <c r="A107" s="23">
        <f t="shared" si="1"/>
        <v>106</v>
      </c>
      <c r="B107" s="20" t="s">
        <v>372</v>
      </c>
      <c r="C107" s="20" t="s">
        <v>373</v>
      </c>
      <c r="D107" s="20" t="s">
        <v>20</v>
      </c>
      <c r="E107" s="20" t="s">
        <v>374</v>
      </c>
      <c r="F107" s="20" t="s">
        <v>16</v>
      </c>
      <c r="G107" s="20" t="s">
        <v>146</v>
      </c>
      <c r="H107" s="20" t="s">
        <v>148</v>
      </c>
      <c r="I107" s="20" t="s">
        <v>118</v>
      </c>
      <c r="J107" s="20" t="s">
        <v>118</v>
      </c>
      <c r="K107" s="20" t="s">
        <v>118</v>
      </c>
      <c r="L107" s="20" t="s">
        <v>118</v>
      </c>
    </row>
    <row r="108" spans="1:12" ht="15.75">
      <c r="A108" s="23">
        <f t="shared" si="1"/>
        <v>107</v>
      </c>
      <c r="B108" s="20" t="s">
        <v>375</v>
      </c>
      <c r="C108" s="20" t="s">
        <v>230</v>
      </c>
      <c r="D108" s="20" t="s">
        <v>20</v>
      </c>
      <c r="E108" s="20" t="s">
        <v>376</v>
      </c>
      <c r="F108" s="20" t="s">
        <v>16</v>
      </c>
      <c r="G108" s="20" t="s">
        <v>266</v>
      </c>
      <c r="H108" s="20" t="s">
        <v>262</v>
      </c>
      <c r="I108" s="20" t="s">
        <v>118</v>
      </c>
      <c r="J108" s="20" t="s">
        <v>118</v>
      </c>
      <c r="K108" s="20" t="s">
        <v>118</v>
      </c>
      <c r="L108" s="20" t="s">
        <v>118</v>
      </c>
    </row>
    <row r="109" spans="1:12" ht="15.75">
      <c r="A109" s="23">
        <f t="shared" si="1"/>
        <v>108</v>
      </c>
      <c r="B109" s="20" t="s">
        <v>192</v>
      </c>
      <c r="C109" s="20" t="s">
        <v>377</v>
      </c>
      <c r="D109" s="20" t="s">
        <v>631</v>
      </c>
      <c r="E109" s="20" t="s">
        <v>378</v>
      </c>
      <c r="F109" s="20" t="s">
        <v>16</v>
      </c>
      <c r="G109" s="20" t="s">
        <v>379</v>
      </c>
      <c r="H109" s="20" t="s">
        <v>118</v>
      </c>
      <c r="I109" s="20" t="s">
        <v>118</v>
      </c>
      <c r="J109" s="20" t="s">
        <v>118</v>
      </c>
      <c r="K109" s="20" t="s">
        <v>118</v>
      </c>
      <c r="L109" s="20" t="s">
        <v>118</v>
      </c>
    </row>
    <row r="110" spans="1:12" ht="15.75">
      <c r="A110" s="23">
        <f t="shared" si="1"/>
        <v>109</v>
      </c>
      <c r="B110" s="20" t="s">
        <v>363</v>
      </c>
      <c r="C110" s="20" t="s">
        <v>380</v>
      </c>
      <c r="D110" s="20" t="s">
        <v>53</v>
      </c>
      <c r="E110" s="20" t="s">
        <v>381</v>
      </c>
      <c r="F110" s="20" t="s">
        <v>16</v>
      </c>
      <c r="G110" s="20" t="s">
        <v>122</v>
      </c>
      <c r="H110" s="20" t="s">
        <v>160</v>
      </c>
      <c r="I110" s="20" t="s">
        <v>173</v>
      </c>
      <c r="J110" s="20" t="s">
        <v>118</v>
      </c>
      <c r="K110" s="20" t="s">
        <v>118</v>
      </c>
      <c r="L110" s="20" t="s">
        <v>118</v>
      </c>
    </row>
    <row r="111" spans="1:12" ht="15.75">
      <c r="A111" s="23">
        <f t="shared" si="1"/>
        <v>110</v>
      </c>
      <c r="B111" s="20" t="s">
        <v>382</v>
      </c>
      <c r="C111" s="20" t="s">
        <v>383</v>
      </c>
      <c r="D111" s="20" t="s">
        <v>20</v>
      </c>
      <c r="E111" s="20"/>
      <c r="F111" s="20" t="s">
        <v>16</v>
      </c>
      <c r="G111" s="20" t="s">
        <v>146</v>
      </c>
      <c r="H111" s="20" t="s">
        <v>120</v>
      </c>
      <c r="I111" s="20" t="s">
        <v>118</v>
      </c>
      <c r="J111" s="20" t="s">
        <v>118</v>
      </c>
      <c r="K111" s="20" t="s">
        <v>118</v>
      </c>
      <c r="L111" s="20" t="s">
        <v>118</v>
      </c>
    </row>
    <row r="112" spans="1:12" ht="15.75">
      <c r="A112" s="23">
        <f t="shared" si="1"/>
        <v>111</v>
      </c>
      <c r="B112" s="20" t="s">
        <v>384</v>
      </c>
      <c r="C112" s="20" t="s">
        <v>385</v>
      </c>
      <c r="D112" s="20" t="s">
        <v>53</v>
      </c>
      <c r="E112" s="20" t="s">
        <v>386</v>
      </c>
      <c r="F112" s="20" t="s">
        <v>16</v>
      </c>
      <c r="G112" s="20" t="s">
        <v>266</v>
      </c>
      <c r="H112" s="20" t="s">
        <v>118</v>
      </c>
      <c r="I112" s="20" t="s">
        <v>118</v>
      </c>
      <c r="J112" s="20" t="s">
        <v>118</v>
      </c>
      <c r="K112" s="20" t="s">
        <v>118</v>
      </c>
      <c r="L112" s="20" t="s">
        <v>118</v>
      </c>
    </row>
    <row r="113" spans="1:12" ht="15.75">
      <c r="A113" s="23">
        <f t="shared" si="1"/>
        <v>112</v>
      </c>
      <c r="B113" s="20" t="s">
        <v>387</v>
      </c>
      <c r="C113" s="20" t="s">
        <v>388</v>
      </c>
      <c r="D113" s="20" t="s">
        <v>20</v>
      </c>
      <c r="E113" s="20" t="s">
        <v>389</v>
      </c>
      <c r="F113" s="20" t="s">
        <v>16</v>
      </c>
      <c r="G113" s="20" t="s">
        <v>266</v>
      </c>
      <c r="H113" s="20" t="s">
        <v>118</v>
      </c>
      <c r="I113" s="20" t="s">
        <v>118</v>
      </c>
      <c r="J113" s="20" t="s">
        <v>118</v>
      </c>
      <c r="K113" s="20" t="s">
        <v>118</v>
      </c>
      <c r="L113" s="20" t="s">
        <v>118</v>
      </c>
    </row>
    <row r="114" spans="1:12" ht="15.75">
      <c r="A114" s="23">
        <f t="shared" si="1"/>
        <v>113</v>
      </c>
      <c r="B114" s="20" t="s">
        <v>390</v>
      </c>
      <c r="C114" s="20" t="s">
        <v>330</v>
      </c>
      <c r="D114" s="20" t="s">
        <v>20</v>
      </c>
      <c r="E114" s="20" t="s">
        <v>391</v>
      </c>
      <c r="F114" s="20" t="s">
        <v>16</v>
      </c>
      <c r="G114" s="20" t="s">
        <v>262</v>
      </c>
      <c r="H114" s="20" t="s">
        <v>118</v>
      </c>
      <c r="I114" s="20" t="s">
        <v>118</v>
      </c>
      <c r="J114" s="20" t="s">
        <v>118</v>
      </c>
      <c r="K114" s="20" t="s">
        <v>118</v>
      </c>
      <c r="L114" s="20" t="s">
        <v>118</v>
      </c>
    </row>
    <row r="115" spans="1:12" ht="15.75">
      <c r="A115" s="23">
        <f t="shared" si="1"/>
        <v>114</v>
      </c>
      <c r="B115" s="20" t="s">
        <v>220</v>
      </c>
      <c r="C115" s="20" t="s">
        <v>392</v>
      </c>
      <c r="D115" s="20" t="s">
        <v>53</v>
      </c>
      <c r="E115" s="20"/>
      <c r="F115" s="20" t="s">
        <v>16</v>
      </c>
      <c r="G115" s="20" t="s">
        <v>262</v>
      </c>
      <c r="H115" s="20" t="s">
        <v>118</v>
      </c>
      <c r="I115" s="20" t="s">
        <v>118</v>
      </c>
      <c r="J115" s="20" t="s">
        <v>118</v>
      </c>
      <c r="K115" s="20" t="s">
        <v>118</v>
      </c>
      <c r="L115" s="20" t="s">
        <v>118</v>
      </c>
    </row>
    <row r="116" spans="1:12" ht="15.75">
      <c r="A116" s="23">
        <f t="shared" si="1"/>
        <v>115</v>
      </c>
      <c r="B116" s="20" t="s">
        <v>393</v>
      </c>
      <c r="C116" s="20" t="s">
        <v>394</v>
      </c>
      <c r="D116" s="20" t="s">
        <v>53</v>
      </c>
      <c r="E116" s="20" t="s">
        <v>180</v>
      </c>
      <c r="F116" s="20" t="s">
        <v>16</v>
      </c>
      <c r="G116" s="20" t="s">
        <v>262</v>
      </c>
      <c r="H116" s="20" t="s">
        <v>118</v>
      </c>
      <c r="I116" s="20" t="s">
        <v>118</v>
      </c>
      <c r="J116" s="20" t="s">
        <v>118</v>
      </c>
      <c r="K116" s="20" t="s">
        <v>118</v>
      </c>
      <c r="L116" s="20" t="s">
        <v>118</v>
      </c>
    </row>
    <row r="117" spans="1:12" ht="15.75">
      <c r="A117" s="23">
        <f t="shared" si="1"/>
        <v>116</v>
      </c>
      <c r="B117" s="20" t="s">
        <v>184</v>
      </c>
      <c r="C117" s="20" t="s">
        <v>395</v>
      </c>
      <c r="D117" s="20" t="s">
        <v>14</v>
      </c>
      <c r="E117" s="20" t="s">
        <v>396</v>
      </c>
      <c r="F117" s="20" t="s">
        <v>16</v>
      </c>
      <c r="G117" s="20" t="s">
        <v>262</v>
      </c>
      <c r="H117" s="20" t="s">
        <v>118</v>
      </c>
      <c r="I117" s="20" t="s">
        <v>118</v>
      </c>
      <c r="J117" s="20" t="s">
        <v>118</v>
      </c>
      <c r="K117" s="20" t="s">
        <v>118</v>
      </c>
      <c r="L117" s="20" t="s">
        <v>118</v>
      </c>
    </row>
    <row r="118" spans="1:12" ht="15.75">
      <c r="A118" s="23">
        <f t="shared" si="1"/>
        <v>117</v>
      </c>
      <c r="B118" s="20" t="s">
        <v>397</v>
      </c>
      <c r="C118" s="20" t="s">
        <v>248</v>
      </c>
      <c r="D118" s="20" t="s">
        <v>14</v>
      </c>
      <c r="E118" s="20" t="s">
        <v>398</v>
      </c>
      <c r="F118" s="20" t="s">
        <v>16</v>
      </c>
      <c r="G118" s="20" t="s">
        <v>146</v>
      </c>
      <c r="H118" s="20" t="s">
        <v>258</v>
      </c>
      <c r="I118" s="20" t="s">
        <v>118</v>
      </c>
      <c r="J118" s="20" t="s">
        <v>118</v>
      </c>
      <c r="K118" s="20" t="s">
        <v>118</v>
      </c>
      <c r="L118" s="20" t="s">
        <v>118</v>
      </c>
    </row>
    <row r="119" spans="1:12" ht="15.75">
      <c r="A119" s="23">
        <f t="shared" si="1"/>
        <v>118</v>
      </c>
      <c r="B119" s="20" t="s">
        <v>222</v>
      </c>
      <c r="C119" s="20" t="s">
        <v>290</v>
      </c>
      <c r="D119" s="20" t="s">
        <v>631</v>
      </c>
      <c r="E119" s="20" t="s">
        <v>399</v>
      </c>
      <c r="F119" s="20" t="s">
        <v>16</v>
      </c>
      <c r="G119" s="20" t="s">
        <v>262</v>
      </c>
      <c r="H119" s="20" t="s">
        <v>118</v>
      </c>
      <c r="I119" s="20" t="s">
        <v>118</v>
      </c>
      <c r="J119" s="20" t="s">
        <v>118</v>
      </c>
      <c r="K119" s="20" t="s">
        <v>118</v>
      </c>
      <c r="L119" s="20" t="s">
        <v>118</v>
      </c>
    </row>
    <row r="120" spans="1:12" ht="15.75">
      <c r="A120" s="23">
        <f t="shared" si="1"/>
        <v>119</v>
      </c>
      <c r="B120" s="20" t="s">
        <v>387</v>
      </c>
      <c r="C120" s="20" t="s">
        <v>400</v>
      </c>
      <c r="D120" s="20" t="s">
        <v>631</v>
      </c>
      <c r="E120" s="20"/>
      <c r="F120" s="20" t="s">
        <v>16</v>
      </c>
      <c r="G120" s="20" t="s">
        <v>146</v>
      </c>
      <c r="H120" s="20" t="s">
        <v>118</v>
      </c>
      <c r="I120" s="20" t="s">
        <v>118</v>
      </c>
      <c r="J120" s="20" t="s">
        <v>118</v>
      </c>
      <c r="K120" s="20" t="s">
        <v>118</v>
      </c>
      <c r="L120" s="20" t="s">
        <v>118</v>
      </c>
    </row>
    <row r="121" spans="1:12" ht="15.75">
      <c r="A121" s="23">
        <f t="shared" si="1"/>
        <v>120</v>
      </c>
      <c r="B121" s="20" t="s">
        <v>401</v>
      </c>
      <c r="C121" s="20" t="s">
        <v>402</v>
      </c>
      <c r="D121" s="20" t="s">
        <v>20</v>
      </c>
      <c r="E121" s="20" t="s">
        <v>403</v>
      </c>
      <c r="F121" s="20" t="s">
        <v>16</v>
      </c>
      <c r="G121" s="20" t="s">
        <v>146</v>
      </c>
      <c r="H121" s="20" t="s">
        <v>147</v>
      </c>
      <c r="I121" s="20" t="s">
        <v>120</v>
      </c>
      <c r="J121" s="20" t="s">
        <v>118</v>
      </c>
      <c r="K121" s="20" t="s">
        <v>118</v>
      </c>
      <c r="L121" s="20" t="s">
        <v>118</v>
      </c>
    </row>
    <row r="122" spans="1:12" ht="15.75">
      <c r="A122" s="23">
        <f t="shared" si="1"/>
        <v>121</v>
      </c>
      <c r="B122" s="20" t="s">
        <v>404</v>
      </c>
      <c r="C122" s="20" t="s">
        <v>222</v>
      </c>
      <c r="D122" s="20" t="s">
        <v>53</v>
      </c>
      <c r="E122" s="20"/>
      <c r="F122" s="20" t="s">
        <v>16</v>
      </c>
      <c r="G122" s="20" t="s">
        <v>148</v>
      </c>
      <c r="H122" s="20" t="s">
        <v>118</v>
      </c>
      <c r="I122" s="20" t="s">
        <v>118</v>
      </c>
      <c r="J122" s="20" t="s">
        <v>118</v>
      </c>
      <c r="K122" s="20" t="s">
        <v>118</v>
      </c>
      <c r="L122" s="20" t="s">
        <v>118</v>
      </c>
    </row>
    <row r="123" spans="1:12" ht="15.75">
      <c r="A123" s="23">
        <f t="shared" si="1"/>
        <v>122</v>
      </c>
      <c r="B123" s="20" t="s">
        <v>405</v>
      </c>
      <c r="C123" s="20" t="s">
        <v>297</v>
      </c>
      <c r="D123" s="20" t="s">
        <v>20</v>
      </c>
      <c r="E123" s="20" t="s">
        <v>406</v>
      </c>
      <c r="F123" s="20" t="s">
        <v>16</v>
      </c>
      <c r="G123" s="20" t="s">
        <v>262</v>
      </c>
      <c r="H123" s="20" t="s">
        <v>118</v>
      </c>
      <c r="I123" s="20" t="s">
        <v>118</v>
      </c>
      <c r="J123" s="20" t="s">
        <v>118</v>
      </c>
      <c r="K123" s="20" t="s">
        <v>118</v>
      </c>
      <c r="L123" s="20" t="s">
        <v>118</v>
      </c>
    </row>
    <row r="124" spans="1:12" ht="15.75">
      <c r="A124" s="23">
        <f t="shared" si="1"/>
        <v>123</v>
      </c>
      <c r="B124" s="20" t="s">
        <v>280</v>
      </c>
      <c r="C124" s="20" t="s">
        <v>407</v>
      </c>
      <c r="D124" s="20" t="s">
        <v>14</v>
      </c>
      <c r="E124" s="20" t="s">
        <v>408</v>
      </c>
      <c r="F124" s="20" t="s">
        <v>16</v>
      </c>
      <c r="G124" s="20" t="s">
        <v>122</v>
      </c>
      <c r="H124" s="20" t="s">
        <v>118</v>
      </c>
      <c r="I124" s="20" t="s">
        <v>118</v>
      </c>
      <c r="J124" s="20" t="s">
        <v>118</v>
      </c>
      <c r="K124" s="20" t="s">
        <v>118</v>
      </c>
      <c r="L124" s="20" t="s">
        <v>118</v>
      </c>
    </row>
    <row r="125" spans="1:12" ht="15.75">
      <c r="A125" s="23">
        <f t="shared" si="1"/>
        <v>124</v>
      </c>
      <c r="B125" s="20" t="s">
        <v>409</v>
      </c>
      <c r="C125" s="20" t="s">
        <v>410</v>
      </c>
      <c r="D125" s="20" t="s">
        <v>53</v>
      </c>
      <c r="E125" s="20" t="s">
        <v>180</v>
      </c>
      <c r="F125" s="20" t="s">
        <v>16</v>
      </c>
      <c r="G125" s="20" t="s">
        <v>379</v>
      </c>
      <c r="H125" s="20" t="s">
        <v>146</v>
      </c>
      <c r="I125" s="20" t="s">
        <v>147</v>
      </c>
      <c r="J125" s="20" t="s">
        <v>258</v>
      </c>
      <c r="K125" s="20" t="s">
        <v>148</v>
      </c>
      <c r="L125" s="20" t="s">
        <v>118</v>
      </c>
    </row>
    <row r="126" spans="1:12" ht="15.75">
      <c r="A126" s="23">
        <f t="shared" si="1"/>
        <v>125</v>
      </c>
      <c r="B126" s="20" t="s">
        <v>222</v>
      </c>
      <c r="C126" s="20" t="s">
        <v>216</v>
      </c>
      <c r="D126" s="20" t="s">
        <v>631</v>
      </c>
      <c r="E126" s="20" t="s">
        <v>411</v>
      </c>
      <c r="F126" s="20" t="s">
        <v>16</v>
      </c>
      <c r="G126" s="20" t="s">
        <v>266</v>
      </c>
      <c r="H126" s="20" t="s">
        <v>118</v>
      </c>
      <c r="I126" s="20" t="s">
        <v>118</v>
      </c>
      <c r="J126" s="20" t="s">
        <v>118</v>
      </c>
      <c r="K126" s="20" t="s">
        <v>118</v>
      </c>
      <c r="L126" s="20" t="s">
        <v>118</v>
      </c>
    </row>
    <row r="127" spans="1:12" ht="15.75">
      <c r="A127" s="23">
        <f t="shared" si="1"/>
        <v>126</v>
      </c>
      <c r="B127" s="20" t="s">
        <v>412</v>
      </c>
      <c r="C127" s="20" t="s">
        <v>216</v>
      </c>
      <c r="D127" s="20" t="s">
        <v>53</v>
      </c>
      <c r="E127" s="20" t="s">
        <v>413</v>
      </c>
      <c r="F127" s="20" t="s">
        <v>16</v>
      </c>
      <c r="G127" s="20" t="s">
        <v>266</v>
      </c>
      <c r="H127" s="20" t="s">
        <v>118</v>
      </c>
      <c r="I127" s="20" t="s">
        <v>118</v>
      </c>
      <c r="J127" s="20" t="s">
        <v>118</v>
      </c>
      <c r="K127" s="20" t="s">
        <v>118</v>
      </c>
      <c r="L127" s="20" t="s">
        <v>118</v>
      </c>
    </row>
    <row r="128" spans="1:12" ht="15.75">
      <c r="A128" s="23">
        <f t="shared" si="1"/>
        <v>127</v>
      </c>
      <c r="B128" s="20" t="s">
        <v>414</v>
      </c>
      <c r="C128" s="20" t="s">
        <v>415</v>
      </c>
      <c r="D128" s="20" t="s">
        <v>14</v>
      </c>
      <c r="E128" s="20" t="s">
        <v>416</v>
      </c>
      <c r="F128" s="20" t="s">
        <v>16</v>
      </c>
      <c r="G128" s="20" t="s">
        <v>146</v>
      </c>
      <c r="H128" s="20" t="s">
        <v>147</v>
      </c>
      <c r="I128" s="20" t="s">
        <v>118</v>
      </c>
      <c r="J128" s="20" t="s">
        <v>118</v>
      </c>
      <c r="K128" s="20" t="s">
        <v>118</v>
      </c>
      <c r="L128" s="20" t="s">
        <v>118</v>
      </c>
    </row>
    <row r="129" spans="1:12" ht="15.75">
      <c r="A129" s="23">
        <f t="shared" si="1"/>
        <v>128</v>
      </c>
      <c r="B129" s="20" t="s">
        <v>417</v>
      </c>
      <c r="C129" s="20" t="s">
        <v>219</v>
      </c>
      <c r="D129" s="20" t="s">
        <v>14</v>
      </c>
      <c r="E129" s="20" t="s">
        <v>418</v>
      </c>
      <c r="F129" s="20" t="s">
        <v>16</v>
      </c>
      <c r="G129" s="20" t="s">
        <v>146</v>
      </c>
      <c r="H129" s="20" t="s">
        <v>118</v>
      </c>
      <c r="I129" s="20" t="s">
        <v>118</v>
      </c>
      <c r="J129" s="20" t="s">
        <v>118</v>
      </c>
      <c r="K129" s="20" t="s">
        <v>118</v>
      </c>
      <c r="L129" s="20" t="s">
        <v>118</v>
      </c>
    </row>
    <row r="130" spans="1:12" ht="15.75">
      <c r="A130" s="23">
        <f t="shared" si="1"/>
        <v>129</v>
      </c>
      <c r="B130" s="20" t="s">
        <v>419</v>
      </c>
      <c r="C130" s="20" t="s">
        <v>420</v>
      </c>
      <c r="D130" s="20" t="s">
        <v>631</v>
      </c>
      <c r="E130" s="20" t="s">
        <v>421</v>
      </c>
      <c r="F130" s="20" t="s">
        <v>16</v>
      </c>
      <c r="G130" s="20" t="s">
        <v>266</v>
      </c>
      <c r="H130" s="20" t="s">
        <v>262</v>
      </c>
      <c r="I130" s="20" t="s">
        <v>118</v>
      </c>
      <c r="J130" s="20" t="s">
        <v>118</v>
      </c>
      <c r="K130" s="20" t="s">
        <v>118</v>
      </c>
      <c r="L130" s="20" t="s">
        <v>118</v>
      </c>
    </row>
    <row r="131" spans="1:12" ht="15.75">
      <c r="A131" s="23">
        <f t="shared" si="1"/>
        <v>130</v>
      </c>
      <c r="B131" s="20" t="s">
        <v>422</v>
      </c>
      <c r="C131" s="20" t="s">
        <v>423</v>
      </c>
      <c r="D131" s="20" t="s">
        <v>20</v>
      </c>
      <c r="E131" s="20" t="s">
        <v>424</v>
      </c>
      <c r="F131" s="20" t="s">
        <v>19</v>
      </c>
      <c r="G131" s="20" t="s">
        <v>258</v>
      </c>
      <c r="H131" s="20" t="s">
        <v>148</v>
      </c>
      <c r="I131" s="20" t="s">
        <v>118</v>
      </c>
      <c r="J131" s="20" t="s">
        <v>118</v>
      </c>
      <c r="K131" s="20" t="s">
        <v>118</v>
      </c>
    </row>
    <row r="132" spans="1:12" ht="15.75">
      <c r="A132" s="23">
        <f t="shared" si="1"/>
        <v>131</v>
      </c>
      <c r="B132" s="20" t="s">
        <v>425</v>
      </c>
      <c r="C132" s="20" t="s">
        <v>426</v>
      </c>
      <c r="D132" s="20" t="s">
        <v>20</v>
      </c>
      <c r="E132" s="20" t="s">
        <v>180</v>
      </c>
      <c r="F132" s="20" t="s">
        <v>19</v>
      </c>
      <c r="G132" s="20" t="s">
        <v>148</v>
      </c>
      <c r="H132" s="20" t="s">
        <v>173</v>
      </c>
      <c r="I132" s="20" t="s">
        <v>120</v>
      </c>
      <c r="J132" s="20" t="s">
        <v>118</v>
      </c>
      <c r="K132" s="20" t="s">
        <v>118</v>
      </c>
    </row>
    <row r="133" spans="1:12" ht="15.75">
      <c r="A133" s="23">
        <f t="shared" si="1"/>
        <v>132</v>
      </c>
      <c r="B133" s="20" t="s">
        <v>427</v>
      </c>
      <c r="C133" s="20" t="s">
        <v>428</v>
      </c>
      <c r="D133" s="20" t="s">
        <v>631</v>
      </c>
      <c r="E133" s="20" t="s">
        <v>180</v>
      </c>
      <c r="F133" s="20" t="s">
        <v>19</v>
      </c>
      <c r="G133" s="20" t="s">
        <v>266</v>
      </c>
      <c r="H133" s="20" t="s">
        <v>148</v>
      </c>
      <c r="I133" s="20" t="s">
        <v>118</v>
      </c>
      <c r="J133" s="20" t="s">
        <v>118</v>
      </c>
      <c r="K133" s="20" t="s">
        <v>118</v>
      </c>
    </row>
    <row r="134" spans="1:12" ht="15.75">
      <c r="A134" s="23">
        <f t="shared" si="1"/>
        <v>133</v>
      </c>
      <c r="B134" s="20" t="s">
        <v>429</v>
      </c>
      <c r="C134" s="20" t="s">
        <v>430</v>
      </c>
      <c r="D134" s="20" t="s">
        <v>53</v>
      </c>
      <c r="E134" s="20" t="s">
        <v>180</v>
      </c>
      <c r="F134" s="20" t="s">
        <v>19</v>
      </c>
      <c r="G134" s="20" t="s">
        <v>431</v>
      </c>
      <c r="H134" s="20" t="s">
        <v>120</v>
      </c>
      <c r="I134" s="20" t="s">
        <v>118</v>
      </c>
      <c r="J134" s="20" t="s">
        <v>118</v>
      </c>
      <c r="K134" s="20" t="s">
        <v>118</v>
      </c>
    </row>
    <row r="135" spans="1:12" ht="15.75">
      <c r="A135" s="23">
        <f t="shared" si="1"/>
        <v>134</v>
      </c>
      <c r="B135" s="20" t="s">
        <v>432</v>
      </c>
      <c r="C135" s="20" t="s">
        <v>433</v>
      </c>
      <c r="D135" s="20" t="s">
        <v>14</v>
      </c>
      <c r="E135" s="20" t="s">
        <v>434</v>
      </c>
      <c r="F135" s="20" t="s">
        <v>19</v>
      </c>
      <c r="G135" s="20" t="s">
        <v>435</v>
      </c>
      <c r="H135" s="20" t="s">
        <v>118</v>
      </c>
      <c r="I135" s="20" t="s">
        <v>118</v>
      </c>
      <c r="J135" s="20" t="s">
        <v>118</v>
      </c>
      <c r="K135" s="20" t="s">
        <v>118</v>
      </c>
    </row>
    <row r="136" spans="1:12" ht="15.75">
      <c r="A136" s="23">
        <f t="shared" si="1"/>
        <v>135</v>
      </c>
      <c r="B136" s="20" t="s">
        <v>209</v>
      </c>
      <c r="C136" s="20" t="s">
        <v>436</v>
      </c>
      <c r="D136" s="20" t="s">
        <v>20</v>
      </c>
      <c r="E136" s="20" t="s">
        <v>437</v>
      </c>
      <c r="F136" s="20" t="s">
        <v>19</v>
      </c>
      <c r="G136" s="20" t="s">
        <v>148</v>
      </c>
      <c r="H136" s="20" t="s">
        <v>146</v>
      </c>
      <c r="I136" s="20" t="s">
        <v>120</v>
      </c>
      <c r="J136" s="20" t="s">
        <v>118</v>
      </c>
      <c r="K136" s="20" t="s">
        <v>118</v>
      </c>
    </row>
    <row r="137" spans="1:12" ht="15.75">
      <c r="A137" s="23">
        <f t="shared" si="1"/>
        <v>136</v>
      </c>
      <c r="B137" s="20" t="s">
        <v>199</v>
      </c>
      <c r="C137" s="20" t="s">
        <v>230</v>
      </c>
      <c r="D137" s="20" t="s">
        <v>14</v>
      </c>
      <c r="E137" s="20" t="s">
        <v>438</v>
      </c>
      <c r="F137" s="20" t="s">
        <v>19</v>
      </c>
      <c r="G137" s="20" t="s">
        <v>439</v>
      </c>
      <c r="H137" s="20" t="s">
        <v>146</v>
      </c>
      <c r="I137" s="20" t="s">
        <v>118</v>
      </c>
      <c r="J137" s="20" t="s">
        <v>118</v>
      </c>
      <c r="K137" s="20" t="s">
        <v>118</v>
      </c>
    </row>
    <row r="138" spans="1:12" ht="15.75">
      <c r="A138" s="23">
        <f t="shared" si="1"/>
        <v>137</v>
      </c>
      <c r="B138" s="20" t="s">
        <v>440</v>
      </c>
      <c r="C138" s="20" t="s">
        <v>185</v>
      </c>
      <c r="D138" s="20" t="s">
        <v>14</v>
      </c>
      <c r="E138" s="20" t="s">
        <v>180</v>
      </c>
      <c r="F138" s="20" t="s">
        <v>19</v>
      </c>
      <c r="G138" s="20" t="s">
        <v>122</v>
      </c>
      <c r="H138" s="20" t="s">
        <v>147</v>
      </c>
      <c r="I138" s="20" t="s">
        <v>120</v>
      </c>
      <c r="J138" s="20" t="s">
        <v>173</v>
      </c>
      <c r="K138" s="20" t="s">
        <v>148</v>
      </c>
    </row>
    <row r="139" spans="1:12" ht="15.75">
      <c r="A139" s="23">
        <f t="shared" si="1"/>
        <v>138</v>
      </c>
      <c r="B139" s="20" t="s">
        <v>441</v>
      </c>
      <c r="C139" s="20" t="s">
        <v>442</v>
      </c>
      <c r="D139" s="20" t="s">
        <v>20</v>
      </c>
      <c r="E139" s="20"/>
      <c r="F139" s="20" t="s">
        <v>19</v>
      </c>
      <c r="G139" s="20" t="s">
        <v>148</v>
      </c>
      <c r="H139" s="20" t="s">
        <v>120</v>
      </c>
      <c r="I139" s="20" t="s">
        <v>258</v>
      </c>
      <c r="J139" s="20" t="s">
        <v>118</v>
      </c>
      <c r="K139" s="20" t="s">
        <v>118</v>
      </c>
    </row>
    <row r="140" spans="1:12" ht="15.75">
      <c r="A140" s="23">
        <f t="shared" si="1"/>
        <v>139</v>
      </c>
      <c r="B140" s="20" t="s">
        <v>443</v>
      </c>
      <c r="C140" s="20" t="s">
        <v>444</v>
      </c>
      <c r="D140" s="20" t="s">
        <v>20</v>
      </c>
      <c r="E140" s="20" t="s">
        <v>445</v>
      </c>
      <c r="F140" s="20" t="s">
        <v>19</v>
      </c>
      <c r="G140" s="20" t="s">
        <v>146</v>
      </c>
      <c r="H140" s="20" t="s">
        <v>120</v>
      </c>
      <c r="I140" s="20" t="s">
        <v>118</v>
      </c>
      <c r="J140" s="20" t="s">
        <v>118</v>
      </c>
      <c r="K140" s="20" t="s">
        <v>118</v>
      </c>
    </row>
    <row r="141" spans="1:12" ht="15.75">
      <c r="A141" s="23">
        <f t="shared" si="1"/>
        <v>140</v>
      </c>
      <c r="B141" s="20" t="s">
        <v>446</v>
      </c>
      <c r="C141" s="20" t="s">
        <v>447</v>
      </c>
      <c r="D141" s="20" t="s">
        <v>14</v>
      </c>
      <c r="E141" s="20" t="s">
        <v>448</v>
      </c>
      <c r="F141" s="20" t="s">
        <v>19</v>
      </c>
      <c r="G141" s="20" t="s">
        <v>159</v>
      </c>
      <c r="H141" s="20" t="s">
        <v>118</v>
      </c>
      <c r="I141" s="20" t="s">
        <v>118</v>
      </c>
      <c r="J141" s="20" t="s">
        <v>118</v>
      </c>
      <c r="K141" s="20" t="s">
        <v>118</v>
      </c>
    </row>
    <row r="142" spans="1:12" ht="15.75">
      <c r="A142" s="23">
        <f t="shared" si="1"/>
        <v>141</v>
      </c>
      <c r="B142" s="20" t="s">
        <v>449</v>
      </c>
      <c r="C142" s="20" t="s">
        <v>450</v>
      </c>
      <c r="D142" s="20" t="s">
        <v>20</v>
      </c>
      <c r="E142" s="20" t="s">
        <v>180</v>
      </c>
      <c r="F142" s="20" t="s">
        <v>19</v>
      </c>
      <c r="G142" s="20" t="s">
        <v>266</v>
      </c>
      <c r="H142" s="20" t="s">
        <v>262</v>
      </c>
      <c r="I142" s="20" t="s">
        <v>118</v>
      </c>
      <c r="J142" s="20" t="s">
        <v>118</v>
      </c>
      <c r="K142" s="20" t="s">
        <v>118</v>
      </c>
    </row>
    <row r="143" spans="1:12" ht="15.75">
      <c r="A143" s="23">
        <f t="shared" si="1"/>
        <v>142</v>
      </c>
      <c r="B143" s="20" t="s">
        <v>451</v>
      </c>
      <c r="C143" s="20" t="s">
        <v>452</v>
      </c>
      <c r="D143" s="20" t="s">
        <v>53</v>
      </c>
      <c r="E143" s="20" t="s">
        <v>453</v>
      </c>
      <c r="F143" s="20" t="s">
        <v>19</v>
      </c>
      <c r="G143" s="20" t="s">
        <v>148</v>
      </c>
      <c r="H143" s="20" t="s">
        <v>118</v>
      </c>
      <c r="I143" s="20" t="s">
        <v>118</v>
      </c>
      <c r="J143" s="20" t="s">
        <v>118</v>
      </c>
      <c r="K143" s="20" t="s">
        <v>118</v>
      </c>
    </row>
    <row r="144" spans="1:12" ht="15.75">
      <c r="A144" s="23">
        <f t="shared" si="1"/>
        <v>143</v>
      </c>
      <c r="B144" s="20" t="s">
        <v>454</v>
      </c>
      <c r="C144" s="20" t="s">
        <v>455</v>
      </c>
      <c r="D144" s="20" t="s">
        <v>53</v>
      </c>
      <c r="E144" s="20" t="s">
        <v>456</v>
      </c>
      <c r="F144" s="20" t="s">
        <v>19</v>
      </c>
      <c r="G144" s="20" t="s">
        <v>160</v>
      </c>
      <c r="H144" s="20" t="s">
        <v>173</v>
      </c>
      <c r="I144" s="20" t="s">
        <v>118</v>
      </c>
      <c r="J144" s="20" t="s">
        <v>118</v>
      </c>
      <c r="K144" s="20" t="s">
        <v>118</v>
      </c>
    </row>
    <row r="145" spans="1:12" ht="15.75">
      <c r="A145" s="23">
        <f t="shared" si="1"/>
        <v>144</v>
      </c>
      <c r="B145" s="20" t="s">
        <v>196</v>
      </c>
      <c r="C145" s="20" t="s">
        <v>457</v>
      </c>
      <c r="D145" s="20" t="s">
        <v>53</v>
      </c>
      <c r="E145" s="20" t="s">
        <v>458</v>
      </c>
      <c r="F145" s="20" t="s">
        <v>19</v>
      </c>
      <c r="G145" s="20" t="s">
        <v>147</v>
      </c>
      <c r="H145" s="20" t="s">
        <v>118</v>
      </c>
      <c r="I145" s="20" t="s">
        <v>146</v>
      </c>
      <c r="J145" s="20" t="s">
        <v>173</v>
      </c>
      <c r="K145" s="20" t="s">
        <v>160</v>
      </c>
      <c r="L145" s="20" t="s">
        <v>802</v>
      </c>
    </row>
    <row r="146" spans="1:12" ht="15.75">
      <c r="A146" s="23">
        <f t="shared" si="1"/>
        <v>145</v>
      </c>
      <c r="B146" s="20" t="s">
        <v>425</v>
      </c>
      <c r="C146" s="20" t="s">
        <v>283</v>
      </c>
      <c r="D146" s="20" t="s">
        <v>53</v>
      </c>
      <c r="E146" s="20" t="s">
        <v>180</v>
      </c>
      <c r="F146" s="20" t="s">
        <v>19</v>
      </c>
      <c r="G146" s="20" t="s">
        <v>266</v>
      </c>
      <c r="H146" s="20" t="s">
        <v>148</v>
      </c>
      <c r="I146" s="20" t="s">
        <v>118</v>
      </c>
      <c r="J146" s="20" t="s">
        <v>118</v>
      </c>
      <c r="K146" s="20" t="s">
        <v>118</v>
      </c>
    </row>
    <row r="147" spans="1:12" ht="15.75">
      <c r="A147" s="23">
        <f t="shared" si="1"/>
        <v>146</v>
      </c>
      <c r="B147" s="20" t="s">
        <v>459</v>
      </c>
      <c r="C147" s="20" t="s">
        <v>460</v>
      </c>
      <c r="D147" s="20" t="s">
        <v>14</v>
      </c>
      <c r="E147" s="20" t="s">
        <v>461</v>
      </c>
      <c r="F147" s="20" t="s">
        <v>19</v>
      </c>
      <c r="G147" s="20" t="s">
        <v>258</v>
      </c>
      <c r="H147" s="20" t="s">
        <v>118</v>
      </c>
      <c r="I147" s="20" t="s">
        <v>118</v>
      </c>
      <c r="J147" s="20" t="s">
        <v>118</v>
      </c>
      <c r="K147" s="20" t="s">
        <v>118</v>
      </c>
    </row>
    <row r="148" spans="1:12" ht="15.75">
      <c r="A148" s="23">
        <f t="shared" si="1"/>
        <v>147</v>
      </c>
      <c r="B148" s="20" t="s">
        <v>462</v>
      </c>
      <c r="C148" s="20" t="s">
        <v>463</v>
      </c>
      <c r="D148" s="20" t="s">
        <v>20</v>
      </c>
      <c r="E148" s="20" t="s">
        <v>464</v>
      </c>
      <c r="F148" s="20" t="s">
        <v>19</v>
      </c>
      <c r="G148" s="20" t="s">
        <v>262</v>
      </c>
      <c r="H148" s="20" t="s">
        <v>148</v>
      </c>
      <c r="I148" s="20" t="s">
        <v>118</v>
      </c>
      <c r="J148" s="20" t="s">
        <v>118</v>
      </c>
      <c r="K148" s="20" t="s">
        <v>118</v>
      </c>
    </row>
    <row r="149" spans="1:12" ht="15.75">
      <c r="A149" s="23">
        <f t="shared" si="1"/>
        <v>148</v>
      </c>
      <c r="B149" s="20" t="s">
        <v>465</v>
      </c>
      <c r="C149" s="20" t="s">
        <v>466</v>
      </c>
      <c r="D149" s="20" t="s">
        <v>20</v>
      </c>
      <c r="E149" s="20"/>
      <c r="F149" s="20" t="s">
        <v>19</v>
      </c>
      <c r="G149" s="20" t="s">
        <v>146</v>
      </c>
      <c r="H149" s="20" t="s">
        <v>120</v>
      </c>
      <c r="I149" s="20" t="s">
        <v>118</v>
      </c>
      <c r="J149" s="20" t="s">
        <v>118</v>
      </c>
      <c r="K149" s="20" t="s">
        <v>118</v>
      </c>
    </row>
    <row r="150" spans="1:12" ht="15.75">
      <c r="A150" s="23">
        <f t="shared" si="1"/>
        <v>149</v>
      </c>
      <c r="B150" s="20" t="s">
        <v>467</v>
      </c>
      <c r="C150" s="20" t="s">
        <v>468</v>
      </c>
      <c r="D150" s="20" t="s">
        <v>14</v>
      </c>
      <c r="E150" s="20" t="s">
        <v>469</v>
      </c>
      <c r="F150" s="20" t="s">
        <v>19</v>
      </c>
      <c r="G150" s="20" t="s">
        <v>147</v>
      </c>
      <c r="H150" s="20" t="s">
        <v>439</v>
      </c>
      <c r="I150" s="20" t="s">
        <v>118</v>
      </c>
      <c r="J150" s="20" t="s">
        <v>118</v>
      </c>
      <c r="K150" s="20" t="s">
        <v>118</v>
      </c>
    </row>
    <row r="151" spans="1:12" ht="15.75">
      <c r="A151" s="23">
        <f t="shared" ref="A151:A214" si="2">A150+1</f>
        <v>150</v>
      </c>
      <c r="B151" s="20" t="s">
        <v>470</v>
      </c>
      <c r="C151" s="20" t="s">
        <v>471</v>
      </c>
      <c r="D151" s="20" t="s">
        <v>20</v>
      </c>
      <c r="E151" s="20" t="s">
        <v>472</v>
      </c>
      <c r="F151" s="20" t="s">
        <v>19</v>
      </c>
      <c r="G151" s="20" t="s">
        <v>146</v>
      </c>
      <c r="H151" s="20" t="s">
        <v>120</v>
      </c>
      <c r="I151" s="20" t="s">
        <v>118</v>
      </c>
      <c r="J151" s="20" t="s">
        <v>118</v>
      </c>
      <c r="K151" s="20" t="s">
        <v>118</v>
      </c>
    </row>
    <row r="152" spans="1:12" ht="15.75">
      <c r="A152" s="23">
        <f t="shared" si="2"/>
        <v>151</v>
      </c>
      <c r="B152" s="20" t="s">
        <v>310</v>
      </c>
      <c r="C152" s="20" t="s">
        <v>195</v>
      </c>
      <c r="D152" s="20" t="s">
        <v>14</v>
      </c>
      <c r="E152" s="20"/>
      <c r="F152" s="20" t="s">
        <v>19</v>
      </c>
      <c r="G152" s="20" t="s">
        <v>146</v>
      </c>
      <c r="H152" s="20" t="s">
        <v>148</v>
      </c>
      <c r="I152" s="20" t="s">
        <v>147</v>
      </c>
      <c r="J152" s="20" t="s">
        <v>118</v>
      </c>
      <c r="K152" s="20" t="s">
        <v>118</v>
      </c>
    </row>
    <row r="153" spans="1:12" ht="15.75">
      <c r="A153" s="23">
        <f t="shared" si="2"/>
        <v>152</v>
      </c>
      <c r="B153" s="20" t="s">
        <v>425</v>
      </c>
      <c r="C153" s="20" t="s">
        <v>473</v>
      </c>
      <c r="D153" s="20" t="s">
        <v>53</v>
      </c>
      <c r="E153" s="20" t="s">
        <v>180</v>
      </c>
      <c r="F153" s="20" t="s">
        <v>19</v>
      </c>
      <c r="G153" s="20" t="s">
        <v>266</v>
      </c>
      <c r="H153" s="20" t="s">
        <v>118</v>
      </c>
      <c r="I153" s="20" t="s">
        <v>118</v>
      </c>
      <c r="J153" s="20" t="s">
        <v>118</v>
      </c>
      <c r="K153" s="20" t="s">
        <v>118</v>
      </c>
    </row>
    <row r="154" spans="1:12" ht="15.75">
      <c r="A154" s="23">
        <f t="shared" si="2"/>
        <v>153</v>
      </c>
      <c r="B154" s="20" t="s">
        <v>474</v>
      </c>
      <c r="C154" s="20" t="s">
        <v>212</v>
      </c>
      <c r="D154" s="20" t="s">
        <v>44</v>
      </c>
      <c r="E154" s="20" t="s">
        <v>180</v>
      </c>
      <c r="F154" s="20" t="s">
        <v>19</v>
      </c>
      <c r="G154" s="20" t="s">
        <v>148</v>
      </c>
      <c r="H154" s="20" t="s">
        <v>118</v>
      </c>
      <c r="I154" s="20" t="s">
        <v>118</v>
      </c>
      <c r="J154" s="20" t="s">
        <v>118</v>
      </c>
      <c r="K154" s="20" t="s">
        <v>118</v>
      </c>
    </row>
    <row r="155" spans="1:12" ht="15.75">
      <c r="A155" s="23">
        <f t="shared" si="2"/>
        <v>154</v>
      </c>
      <c r="B155" s="20" t="s">
        <v>475</v>
      </c>
      <c r="C155" s="20" t="s">
        <v>476</v>
      </c>
      <c r="D155" s="20" t="s">
        <v>53</v>
      </c>
      <c r="E155" s="20" t="s">
        <v>477</v>
      </c>
      <c r="F155" s="20" t="s">
        <v>19</v>
      </c>
      <c r="G155" s="20" t="s">
        <v>146</v>
      </c>
      <c r="H155" s="20" t="s">
        <v>118</v>
      </c>
      <c r="I155" s="20" t="s">
        <v>118</v>
      </c>
      <c r="J155" s="20" t="s">
        <v>118</v>
      </c>
      <c r="K155" s="20" t="s">
        <v>118</v>
      </c>
    </row>
    <row r="156" spans="1:12" ht="15.75">
      <c r="A156" s="23">
        <f t="shared" si="2"/>
        <v>155</v>
      </c>
      <c r="B156" s="20" t="s">
        <v>478</v>
      </c>
      <c r="C156" s="20" t="s">
        <v>479</v>
      </c>
      <c r="D156" s="20"/>
      <c r="E156" s="20"/>
      <c r="F156" s="20" t="s">
        <v>19</v>
      </c>
      <c r="G156" s="20" t="s">
        <v>120</v>
      </c>
      <c r="H156" s="20" t="s">
        <v>118</v>
      </c>
      <c r="I156" s="20" t="s">
        <v>118</v>
      </c>
      <c r="J156" s="20" t="s">
        <v>118</v>
      </c>
      <c r="K156" s="20" t="s">
        <v>118</v>
      </c>
    </row>
    <row r="157" spans="1:12" ht="15.75">
      <c r="A157" s="23">
        <f t="shared" si="2"/>
        <v>156</v>
      </c>
      <c r="B157" s="20" t="s">
        <v>480</v>
      </c>
      <c r="C157" s="20" t="s">
        <v>481</v>
      </c>
      <c r="D157" s="20" t="s">
        <v>53</v>
      </c>
      <c r="E157" s="20" t="s">
        <v>482</v>
      </c>
      <c r="F157" s="20" t="s">
        <v>19</v>
      </c>
      <c r="G157" s="20" t="s">
        <v>439</v>
      </c>
      <c r="H157" s="20" t="s">
        <v>118</v>
      </c>
      <c r="I157" s="20" t="s">
        <v>118</v>
      </c>
      <c r="J157" s="20" t="s">
        <v>118</v>
      </c>
      <c r="K157" s="20" t="s">
        <v>118</v>
      </c>
    </row>
    <row r="158" spans="1:12" ht="15.75">
      <c r="A158" s="23">
        <f t="shared" si="2"/>
        <v>157</v>
      </c>
      <c r="B158" s="20" t="s">
        <v>483</v>
      </c>
      <c r="C158" s="20" t="s">
        <v>222</v>
      </c>
      <c r="D158" s="20" t="s">
        <v>53</v>
      </c>
      <c r="E158" s="20" t="s">
        <v>484</v>
      </c>
      <c r="F158" s="20" t="s">
        <v>19</v>
      </c>
      <c r="G158" s="20" t="s">
        <v>120</v>
      </c>
      <c r="H158" s="20" t="s">
        <v>118</v>
      </c>
      <c r="I158" s="20" t="s">
        <v>118</v>
      </c>
      <c r="J158" s="20" t="s">
        <v>118</v>
      </c>
      <c r="K158" s="20" t="s">
        <v>118</v>
      </c>
    </row>
    <row r="159" spans="1:12" ht="15.75">
      <c r="A159" s="23">
        <f t="shared" si="2"/>
        <v>158</v>
      </c>
      <c r="B159" s="20" t="s">
        <v>485</v>
      </c>
      <c r="C159" s="20" t="s">
        <v>486</v>
      </c>
      <c r="D159" s="20" t="s">
        <v>53</v>
      </c>
      <c r="E159" s="20" t="s">
        <v>487</v>
      </c>
      <c r="F159" s="20" t="s">
        <v>19</v>
      </c>
      <c r="G159" s="20" t="s">
        <v>122</v>
      </c>
      <c r="H159" s="20" t="s">
        <v>118</v>
      </c>
      <c r="I159" s="20" t="s">
        <v>118</v>
      </c>
      <c r="J159" s="20" t="s">
        <v>118</v>
      </c>
      <c r="K159" s="20" t="s">
        <v>118</v>
      </c>
    </row>
    <row r="160" spans="1:12" ht="15.75">
      <c r="A160" s="23">
        <f t="shared" si="2"/>
        <v>159</v>
      </c>
      <c r="B160" s="20" t="s">
        <v>459</v>
      </c>
      <c r="C160" s="20" t="s">
        <v>488</v>
      </c>
      <c r="D160" s="20" t="s">
        <v>14</v>
      </c>
      <c r="E160" s="20" t="s">
        <v>489</v>
      </c>
      <c r="F160" s="20" t="s">
        <v>19</v>
      </c>
      <c r="G160" s="20" t="s">
        <v>266</v>
      </c>
      <c r="H160" s="20" t="s">
        <v>118</v>
      </c>
      <c r="I160" s="20" t="s">
        <v>118</v>
      </c>
      <c r="J160" s="20" t="s">
        <v>118</v>
      </c>
      <c r="K160" s="20" t="s">
        <v>118</v>
      </c>
    </row>
    <row r="161" spans="1:12" ht="15.75">
      <c r="A161" s="23">
        <f t="shared" si="2"/>
        <v>160</v>
      </c>
      <c r="B161" s="20" t="s">
        <v>215</v>
      </c>
      <c r="C161" s="20" t="s">
        <v>351</v>
      </c>
      <c r="D161" s="20" t="s">
        <v>14</v>
      </c>
      <c r="E161" s="20" t="s">
        <v>490</v>
      </c>
      <c r="F161" s="20" t="s">
        <v>19</v>
      </c>
      <c r="G161" s="20" t="s">
        <v>146</v>
      </c>
      <c r="H161" s="20" t="s">
        <v>147</v>
      </c>
      <c r="I161" s="20" t="s">
        <v>118</v>
      </c>
      <c r="J161" s="20" t="s">
        <v>118</v>
      </c>
      <c r="K161" s="20" t="s">
        <v>118</v>
      </c>
    </row>
    <row r="162" spans="1:12" ht="15.75">
      <c r="A162" s="23">
        <f t="shared" si="2"/>
        <v>161</v>
      </c>
      <c r="B162" s="20" t="s">
        <v>310</v>
      </c>
      <c r="C162" s="20" t="s">
        <v>491</v>
      </c>
      <c r="D162" s="20" t="s">
        <v>20</v>
      </c>
      <c r="E162" s="20" t="s">
        <v>492</v>
      </c>
      <c r="F162" s="20" t="s">
        <v>19</v>
      </c>
      <c r="G162" s="20" t="s">
        <v>146</v>
      </c>
      <c r="H162" s="20" t="s">
        <v>262</v>
      </c>
      <c r="I162" s="20" t="s">
        <v>258</v>
      </c>
      <c r="J162" s="20" t="s">
        <v>118</v>
      </c>
      <c r="K162" s="20" t="s">
        <v>118</v>
      </c>
    </row>
    <row r="163" spans="1:12" ht="15.75">
      <c r="A163" s="23">
        <f t="shared" si="2"/>
        <v>162</v>
      </c>
      <c r="B163" s="20" t="s">
        <v>493</v>
      </c>
      <c r="C163" s="20" t="s">
        <v>219</v>
      </c>
      <c r="D163" s="20" t="s">
        <v>53</v>
      </c>
      <c r="E163" s="20" t="s">
        <v>494</v>
      </c>
      <c r="F163" s="20" t="s">
        <v>19</v>
      </c>
      <c r="G163" s="20" t="s">
        <v>173</v>
      </c>
      <c r="H163" s="20" t="s">
        <v>118</v>
      </c>
      <c r="I163" s="20" t="s">
        <v>118</v>
      </c>
      <c r="J163" s="20" t="s">
        <v>118</v>
      </c>
      <c r="K163" s="20" t="s">
        <v>118</v>
      </c>
    </row>
    <row r="164" spans="1:12" ht="15.75">
      <c r="A164" s="23">
        <f t="shared" si="2"/>
        <v>163</v>
      </c>
      <c r="B164" s="20" t="s">
        <v>495</v>
      </c>
      <c r="C164" s="20" t="s">
        <v>496</v>
      </c>
      <c r="D164" s="20" t="s">
        <v>53</v>
      </c>
      <c r="E164" s="20" t="s">
        <v>497</v>
      </c>
      <c r="F164" s="20" t="s">
        <v>19</v>
      </c>
      <c r="G164" s="20" t="s">
        <v>147</v>
      </c>
      <c r="H164" s="20" t="s">
        <v>120</v>
      </c>
      <c r="I164" s="20" t="s">
        <v>146</v>
      </c>
      <c r="J164" s="20" t="s">
        <v>118</v>
      </c>
      <c r="K164" s="20" t="s">
        <v>118</v>
      </c>
    </row>
    <row r="165" spans="1:12" ht="15.75">
      <c r="A165" s="23">
        <f t="shared" si="2"/>
        <v>164</v>
      </c>
      <c r="B165" s="20" t="s">
        <v>498</v>
      </c>
      <c r="C165" s="20" t="s">
        <v>499</v>
      </c>
      <c r="D165" s="20" t="s">
        <v>53</v>
      </c>
      <c r="E165" s="20"/>
      <c r="F165" s="20" t="s">
        <v>108</v>
      </c>
      <c r="G165" s="20" t="s">
        <v>262</v>
      </c>
      <c r="H165" s="20" t="s">
        <v>118</v>
      </c>
      <c r="I165" s="20" t="s">
        <v>118</v>
      </c>
      <c r="J165" s="20" t="s">
        <v>118</v>
      </c>
      <c r="K165" s="20" t="s">
        <v>118</v>
      </c>
      <c r="L165" s="20" t="s">
        <v>118</v>
      </c>
    </row>
    <row r="166" spans="1:12" ht="15.75">
      <c r="A166" s="23">
        <f t="shared" si="2"/>
        <v>165</v>
      </c>
      <c r="B166" s="20" t="s">
        <v>289</v>
      </c>
      <c r="C166" s="20" t="s">
        <v>500</v>
      </c>
      <c r="D166" s="20" t="s">
        <v>20</v>
      </c>
      <c r="E166" s="20" t="s">
        <v>180</v>
      </c>
      <c r="F166" s="20" t="s">
        <v>108</v>
      </c>
      <c r="G166" s="20" t="s">
        <v>147</v>
      </c>
      <c r="H166" s="20" t="s">
        <v>501</v>
      </c>
      <c r="I166" s="20" t="s">
        <v>146</v>
      </c>
      <c r="J166" s="20" t="s">
        <v>120</v>
      </c>
      <c r="K166" s="20" t="s">
        <v>118</v>
      </c>
      <c r="L166" s="20" t="s">
        <v>118</v>
      </c>
    </row>
    <row r="167" spans="1:12" ht="15.75">
      <c r="A167" s="23">
        <f t="shared" si="2"/>
        <v>166</v>
      </c>
      <c r="B167" s="20" t="s">
        <v>502</v>
      </c>
      <c r="C167" s="20" t="s">
        <v>503</v>
      </c>
      <c r="D167" s="20" t="s">
        <v>53</v>
      </c>
      <c r="E167" s="20" t="s">
        <v>504</v>
      </c>
      <c r="F167" s="20" t="s">
        <v>108</v>
      </c>
      <c r="G167" s="20" t="s">
        <v>505</v>
      </c>
      <c r="H167" s="20" t="s">
        <v>118</v>
      </c>
      <c r="I167" s="20" t="s">
        <v>118</v>
      </c>
      <c r="J167" s="20" t="s">
        <v>118</v>
      </c>
      <c r="K167" s="20" t="s">
        <v>118</v>
      </c>
      <c r="L167" s="20" t="s">
        <v>118</v>
      </c>
    </row>
    <row r="168" spans="1:12" ht="15.75">
      <c r="A168" s="23">
        <f t="shared" si="2"/>
        <v>167</v>
      </c>
      <c r="B168" s="20" t="s">
        <v>299</v>
      </c>
      <c r="C168" s="20" t="s">
        <v>506</v>
      </c>
      <c r="D168" s="20" t="s">
        <v>53</v>
      </c>
      <c r="E168" s="20" t="s">
        <v>180</v>
      </c>
      <c r="F168" s="20" t="s">
        <v>108</v>
      </c>
      <c r="G168" s="20" t="s">
        <v>146</v>
      </c>
      <c r="H168" s="20" t="s">
        <v>118</v>
      </c>
      <c r="I168" s="20" t="s">
        <v>118</v>
      </c>
      <c r="J168" s="20" t="s">
        <v>118</v>
      </c>
      <c r="K168" s="20" t="s">
        <v>118</v>
      </c>
      <c r="L168" s="20" t="s">
        <v>118</v>
      </c>
    </row>
    <row r="169" spans="1:12" ht="15.75">
      <c r="A169" s="23">
        <f t="shared" si="2"/>
        <v>168</v>
      </c>
      <c r="B169" s="20" t="s">
        <v>507</v>
      </c>
      <c r="C169" s="20" t="s">
        <v>508</v>
      </c>
      <c r="D169" s="20" t="s">
        <v>53</v>
      </c>
      <c r="E169" s="20" t="s">
        <v>509</v>
      </c>
      <c r="F169" s="20" t="s">
        <v>108</v>
      </c>
      <c r="G169" s="20" t="s">
        <v>120</v>
      </c>
      <c r="H169" s="20" t="s">
        <v>118</v>
      </c>
      <c r="I169" s="20" t="s">
        <v>118</v>
      </c>
      <c r="J169" s="20" t="s">
        <v>118</v>
      </c>
      <c r="K169" s="20" t="s">
        <v>118</v>
      </c>
      <c r="L169" s="20" t="s">
        <v>118</v>
      </c>
    </row>
    <row r="170" spans="1:12" ht="15.75">
      <c r="A170" s="23">
        <f t="shared" si="2"/>
        <v>169</v>
      </c>
      <c r="B170" s="20" t="s">
        <v>510</v>
      </c>
      <c r="C170" s="20" t="s">
        <v>511</v>
      </c>
      <c r="D170" s="20" t="s">
        <v>20</v>
      </c>
      <c r="E170" s="20" t="s">
        <v>512</v>
      </c>
      <c r="F170" s="20" t="s">
        <v>108</v>
      </c>
      <c r="G170" s="20" t="s">
        <v>266</v>
      </c>
      <c r="H170" s="20" t="s">
        <v>262</v>
      </c>
      <c r="I170" s="20" t="s">
        <v>118</v>
      </c>
      <c r="J170" s="20" t="s">
        <v>118</v>
      </c>
      <c r="K170" s="20" t="s">
        <v>118</v>
      </c>
      <c r="L170" s="20" t="s">
        <v>118</v>
      </c>
    </row>
    <row r="171" spans="1:12" ht="15.75">
      <c r="A171" s="23">
        <f t="shared" si="2"/>
        <v>170</v>
      </c>
      <c r="B171" s="20" t="s">
        <v>222</v>
      </c>
      <c r="C171" s="20" t="s">
        <v>513</v>
      </c>
      <c r="D171" s="20" t="s">
        <v>14</v>
      </c>
      <c r="E171" s="20" t="s">
        <v>180</v>
      </c>
      <c r="F171" s="20" t="s">
        <v>108</v>
      </c>
      <c r="G171" s="20" t="s">
        <v>262</v>
      </c>
      <c r="H171" s="20" t="s">
        <v>505</v>
      </c>
      <c r="I171" s="20" t="s">
        <v>118</v>
      </c>
      <c r="J171" s="20" t="s">
        <v>118</v>
      </c>
      <c r="K171" s="20" t="s">
        <v>118</v>
      </c>
      <c r="L171" s="20" t="s">
        <v>118</v>
      </c>
    </row>
    <row r="172" spans="1:12" ht="15.75">
      <c r="A172" s="23">
        <f t="shared" si="2"/>
        <v>171</v>
      </c>
      <c r="B172" s="20" t="s">
        <v>357</v>
      </c>
      <c r="C172" s="20" t="s">
        <v>514</v>
      </c>
      <c r="D172" s="20"/>
      <c r="E172" s="20"/>
      <c r="F172" s="20" t="s">
        <v>108</v>
      </c>
      <c r="G172" s="20" t="s">
        <v>120</v>
      </c>
      <c r="H172" s="20" t="s">
        <v>118</v>
      </c>
      <c r="I172" s="20" t="s">
        <v>118</v>
      </c>
      <c r="J172" s="20" t="s">
        <v>118</v>
      </c>
      <c r="K172" s="20" t="s">
        <v>118</v>
      </c>
      <c r="L172" s="20" t="s">
        <v>118</v>
      </c>
    </row>
    <row r="173" spans="1:12" ht="15.75">
      <c r="A173" s="23">
        <f t="shared" si="2"/>
        <v>172</v>
      </c>
      <c r="B173" s="20" t="s">
        <v>183</v>
      </c>
      <c r="C173" s="20" t="s">
        <v>515</v>
      </c>
      <c r="D173" s="20" t="s">
        <v>53</v>
      </c>
      <c r="E173" s="20" t="s">
        <v>516</v>
      </c>
      <c r="F173" s="20" t="s">
        <v>108</v>
      </c>
      <c r="G173" s="20" t="s">
        <v>266</v>
      </c>
      <c r="H173" s="20" t="s">
        <v>118</v>
      </c>
      <c r="I173" s="20" t="s">
        <v>118</v>
      </c>
      <c r="J173" s="20" t="s">
        <v>118</v>
      </c>
      <c r="K173" s="20" t="s">
        <v>118</v>
      </c>
      <c r="L173" s="20" t="s">
        <v>118</v>
      </c>
    </row>
    <row r="174" spans="1:12" ht="15.75">
      <c r="A174" s="23">
        <f t="shared" si="2"/>
        <v>173</v>
      </c>
      <c r="B174" s="20" t="s">
        <v>517</v>
      </c>
      <c r="C174" s="20" t="s">
        <v>518</v>
      </c>
      <c r="D174" s="20" t="s">
        <v>20</v>
      </c>
      <c r="E174" s="20" t="s">
        <v>519</v>
      </c>
      <c r="F174" s="20" t="s">
        <v>108</v>
      </c>
      <c r="G174" s="20" t="s">
        <v>266</v>
      </c>
      <c r="H174" s="20" t="s">
        <v>177</v>
      </c>
      <c r="I174" s="20" t="s">
        <v>262</v>
      </c>
      <c r="J174" s="20" t="s">
        <v>118</v>
      </c>
      <c r="K174" s="20" t="s">
        <v>118</v>
      </c>
      <c r="L174" s="20" t="s">
        <v>118</v>
      </c>
    </row>
    <row r="175" spans="1:12" ht="15.75">
      <c r="A175" s="23">
        <f t="shared" si="2"/>
        <v>174</v>
      </c>
      <c r="B175" s="20" t="s">
        <v>520</v>
      </c>
      <c r="C175" s="20" t="s">
        <v>521</v>
      </c>
      <c r="D175" s="20" t="s">
        <v>20</v>
      </c>
      <c r="E175" s="20" t="s">
        <v>522</v>
      </c>
      <c r="F175" s="20" t="s">
        <v>108</v>
      </c>
      <c r="G175" s="20" t="s">
        <v>147</v>
      </c>
      <c r="H175" s="20" t="s">
        <v>177</v>
      </c>
      <c r="I175" s="20" t="s">
        <v>501</v>
      </c>
      <c r="J175" s="20" t="s">
        <v>146</v>
      </c>
      <c r="K175" s="20" t="s">
        <v>173</v>
      </c>
      <c r="L175" s="20" t="s">
        <v>120</v>
      </c>
    </row>
    <row r="176" spans="1:12" ht="15.75">
      <c r="A176" s="23">
        <f t="shared" si="2"/>
        <v>175</v>
      </c>
      <c r="B176" s="20" t="s">
        <v>523</v>
      </c>
      <c r="C176" s="20" t="s">
        <v>524</v>
      </c>
      <c r="D176" s="20" t="s">
        <v>20</v>
      </c>
      <c r="E176" s="20" t="s">
        <v>525</v>
      </c>
      <c r="F176" s="20" t="s">
        <v>108</v>
      </c>
      <c r="G176" s="20" t="s">
        <v>266</v>
      </c>
      <c r="H176" s="20" t="s">
        <v>118</v>
      </c>
      <c r="I176" s="20" t="s">
        <v>118</v>
      </c>
      <c r="J176" s="20" t="s">
        <v>118</v>
      </c>
      <c r="K176" s="20" t="s">
        <v>118</v>
      </c>
      <c r="L176" s="20" t="s">
        <v>118</v>
      </c>
    </row>
    <row r="177" spans="1:12" ht="15.75">
      <c r="A177" s="23">
        <f t="shared" si="2"/>
        <v>176</v>
      </c>
      <c r="B177" s="20" t="s">
        <v>526</v>
      </c>
      <c r="C177" s="20" t="s">
        <v>527</v>
      </c>
      <c r="D177" s="20" t="s">
        <v>20</v>
      </c>
      <c r="E177" s="20" t="s">
        <v>180</v>
      </c>
      <c r="F177" s="20" t="s">
        <v>108</v>
      </c>
      <c r="G177" s="20" t="s">
        <v>266</v>
      </c>
      <c r="H177" s="20" t="s">
        <v>118</v>
      </c>
      <c r="I177" s="20" t="s">
        <v>118</v>
      </c>
      <c r="J177" s="20" t="s">
        <v>118</v>
      </c>
      <c r="K177" s="20" t="s">
        <v>118</v>
      </c>
      <c r="L177" s="20" t="s">
        <v>118</v>
      </c>
    </row>
    <row r="178" spans="1:12" ht="15.75">
      <c r="A178" s="23">
        <f t="shared" si="2"/>
        <v>177</v>
      </c>
      <c r="B178" s="20" t="s">
        <v>528</v>
      </c>
      <c r="C178" s="20" t="s">
        <v>529</v>
      </c>
      <c r="D178" s="20" t="s">
        <v>53</v>
      </c>
      <c r="E178" s="20" t="s">
        <v>180</v>
      </c>
      <c r="F178" s="20" t="s">
        <v>108</v>
      </c>
      <c r="G178" s="20" t="s">
        <v>530</v>
      </c>
      <c r="H178" s="20" t="s">
        <v>431</v>
      </c>
      <c r="I178" s="20" t="s">
        <v>118</v>
      </c>
      <c r="J178" s="20" t="s">
        <v>118</v>
      </c>
      <c r="K178" s="20" t="s">
        <v>118</v>
      </c>
      <c r="L178" s="20" t="s">
        <v>118</v>
      </c>
    </row>
    <row r="179" spans="1:12" ht="15.75">
      <c r="A179" s="23">
        <f t="shared" si="2"/>
        <v>178</v>
      </c>
      <c r="B179" s="20" t="s">
        <v>531</v>
      </c>
      <c r="C179" s="20" t="s">
        <v>206</v>
      </c>
      <c r="D179" s="20" t="s">
        <v>20</v>
      </c>
      <c r="E179" s="20"/>
      <c r="F179" s="20" t="s">
        <v>108</v>
      </c>
      <c r="G179" s="20" t="s">
        <v>266</v>
      </c>
      <c r="H179" s="20" t="s">
        <v>262</v>
      </c>
      <c r="I179" s="20" t="s">
        <v>118</v>
      </c>
      <c r="J179" s="20" t="s">
        <v>118</v>
      </c>
      <c r="K179" s="20" t="s">
        <v>118</v>
      </c>
      <c r="L179" s="20" t="s">
        <v>118</v>
      </c>
    </row>
    <row r="180" spans="1:12" ht="15.75">
      <c r="A180" s="23">
        <f t="shared" si="2"/>
        <v>179</v>
      </c>
      <c r="B180" s="20" t="s">
        <v>528</v>
      </c>
      <c r="C180" s="20" t="s">
        <v>532</v>
      </c>
      <c r="D180" s="20" t="s">
        <v>20</v>
      </c>
      <c r="E180" s="20" t="s">
        <v>533</v>
      </c>
      <c r="F180" s="20" t="s">
        <v>108</v>
      </c>
      <c r="G180" s="20" t="s">
        <v>173</v>
      </c>
      <c r="H180" s="20" t="s">
        <v>118</v>
      </c>
      <c r="I180" s="20" t="s">
        <v>118</v>
      </c>
      <c r="J180" s="20" t="s">
        <v>118</v>
      </c>
      <c r="K180" s="20" t="s">
        <v>118</v>
      </c>
      <c r="L180" s="20" t="s">
        <v>118</v>
      </c>
    </row>
    <row r="181" spans="1:12" ht="15.75">
      <c r="A181" s="23">
        <f t="shared" si="2"/>
        <v>180</v>
      </c>
      <c r="B181" s="20" t="s">
        <v>222</v>
      </c>
      <c r="C181" s="20" t="s">
        <v>534</v>
      </c>
      <c r="D181" s="20" t="s">
        <v>53</v>
      </c>
      <c r="E181" s="20" t="s">
        <v>535</v>
      </c>
      <c r="F181" s="20" t="s">
        <v>108</v>
      </c>
      <c r="G181" s="20" t="s">
        <v>146</v>
      </c>
      <c r="H181" s="20" t="s">
        <v>147</v>
      </c>
      <c r="I181" s="20" t="s">
        <v>118</v>
      </c>
      <c r="J181" s="20" t="s">
        <v>118</v>
      </c>
      <c r="K181" s="20" t="s">
        <v>118</v>
      </c>
      <c r="L181" s="20" t="s">
        <v>118</v>
      </c>
    </row>
    <row r="182" spans="1:12" ht="15.75">
      <c r="A182" s="23">
        <f t="shared" si="2"/>
        <v>181</v>
      </c>
      <c r="B182" s="20" t="s">
        <v>536</v>
      </c>
      <c r="C182" s="20" t="s">
        <v>537</v>
      </c>
      <c r="D182" s="20" t="s">
        <v>14</v>
      </c>
      <c r="E182" s="20" t="s">
        <v>538</v>
      </c>
      <c r="F182" s="20" t="s">
        <v>108</v>
      </c>
      <c r="G182" s="20" t="s">
        <v>266</v>
      </c>
      <c r="H182" s="20" t="s">
        <v>262</v>
      </c>
      <c r="I182" s="20" t="s">
        <v>118</v>
      </c>
      <c r="J182" s="20" t="s">
        <v>118</v>
      </c>
      <c r="K182" s="20" t="s">
        <v>118</v>
      </c>
      <c r="L182" s="20" t="s">
        <v>118</v>
      </c>
    </row>
    <row r="183" spans="1:12" ht="15.75">
      <c r="A183" s="23">
        <f t="shared" si="2"/>
        <v>182</v>
      </c>
      <c r="B183" s="20" t="s">
        <v>539</v>
      </c>
      <c r="C183" s="20" t="s">
        <v>540</v>
      </c>
      <c r="D183" s="20" t="s">
        <v>53</v>
      </c>
      <c r="E183" s="20" t="s">
        <v>541</v>
      </c>
      <c r="F183" s="20" t="s">
        <v>108</v>
      </c>
      <c r="G183" s="20" t="s">
        <v>266</v>
      </c>
      <c r="H183" s="20" t="s">
        <v>118</v>
      </c>
      <c r="I183" s="20" t="s">
        <v>118</v>
      </c>
      <c r="J183" s="20" t="s">
        <v>118</v>
      </c>
      <c r="K183" s="20" t="s">
        <v>118</v>
      </c>
      <c r="L183" s="20" t="s">
        <v>118</v>
      </c>
    </row>
    <row r="184" spans="1:12" ht="15.75">
      <c r="A184" s="23">
        <f t="shared" si="2"/>
        <v>183</v>
      </c>
      <c r="B184" s="20" t="s">
        <v>539</v>
      </c>
      <c r="C184" s="20" t="s">
        <v>466</v>
      </c>
      <c r="D184" s="20" t="s">
        <v>20</v>
      </c>
      <c r="E184" s="20" t="s">
        <v>542</v>
      </c>
      <c r="F184" s="20" t="s">
        <v>108</v>
      </c>
      <c r="G184" s="20" t="s">
        <v>262</v>
      </c>
      <c r="H184" s="20" t="s">
        <v>118</v>
      </c>
      <c r="I184" s="20" t="s">
        <v>118</v>
      </c>
      <c r="J184" s="20" t="s">
        <v>118</v>
      </c>
      <c r="K184" s="20" t="s">
        <v>118</v>
      </c>
      <c r="L184" s="20" t="s">
        <v>118</v>
      </c>
    </row>
    <row r="185" spans="1:12" ht="15.75">
      <c r="A185" s="23">
        <f t="shared" si="2"/>
        <v>184</v>
      </c>
      <c r="B185" s="20" t="s">
        <v>543</v>
      </c>
      <c r="C185" s="20" t="s">
        <v>544</v>
      </c>
      <c r="D185" s="20" t="s">
        <v>53</v>
      </c>
      <c r="E185" s="20" t="s">
        <v>545</v>
      </c>
      <c r="F185" s="20" t="s">
        <v>108</v>
      </c>
      <c r="G185" s="20" t="s">
        <v>147</v>
      </c>
      <c r="H185" s="20" t="s">
        <v>146</v>
      </c>
      <c r="I185" s="20" t="s">
        <v>118</v>
      </c>
      <c r="J185" s="20" t="s">
        <v>118</v>
      </c>
      <c r="K185" s="20" t="s">
        <v>118</v>
      </c>
      <c r="L185" s="20" t="s">
        <v>118</v>
      </c>
    </row>
    <row r="186" spans="1:12" ht="15.75">
      <c r="A186" s="23">
        <f t="shared" si="2"/>
        <v>185</v>
      </c>
      <c r="B186" s="20" t="s">
        <v>273</v>
      </c>
      <c r="C186" s="20" t="s">
        <v>546</v>
      </c>
      <c r="D186" s="20" t="s">
        <v>20</v>
      </c>
      <c r="E186" s="20" t="s">
        <v>547</v>
      </c>
      <c r="F186" s="20" t="s">
        <v>108</v>
      </c>
      <c r="G186" s="20" t="s">
        <v>262</v>
      </c>
      <c r="H186" s="20" t="s">
        <v>118</v>
      </c>
      <c r="I186" s="20" t="s">
        <v>118</v>
      </c>
      <c r="J186" s="20" t="s">
        <v>118</v>
      </c>
      <c r="K186" s="20" t="s">
        <v>118</v>
      </c>
      <c r="L186" s="20" t="s">
        <v>118</v>
      </c>
    </row>
    <row r="187" spans="1:12" ht="15.75">
      <c r="A187" s="23">
        <f t="shared" si="2"/>
        <v>186</v>
      </c>
      <c r="B187" s="20" t="s">
        <v>526</v>
      </c>
      <c r="C187" s="20" t="s">
        <v>548</v>
      </c>
      <c r="D187" s="20" t="s">
        <v>53</v>
      </c>
      <c r="E187" s="20" t="s">
        <v>549</v>
      </c>
      <c r="F187" s="20" t="s">
        <v>108</v>
      </c>
      <c r="G187" s="20" t="s">
        <v>501</v>
      </c>
      <c r="H187" s="20" t="s">
        <v>146</v>
      </c>
      <c r="I187" s="20" t="s">
        <v>118</v>
      </c>
      <c r="J187" s="20" t="s">
        <v>118</v>
      </c>
      <c r="K187" s="20" t="s">
        <v>118</v>
      </c>
      <c r="L187" s="20" t="s">
        <v>118</v>
      </c>
    </row>
    <row r="188" spans="1:12" ht="15.75">
      <c r="A188" s="23">
        <f t="shared" si="2"/>
        <v>187</v>
      </c>
      <c r="B188" s="20" t="s">
        <v>550</v>
      </c>
      <c r="C188" s="20" t="s">
        <v>551</v>
      </c>
      <c r="D188" s="20" t="s">
        <v>53</v>
      </c>
      <c r="E188" s="20" t="s">
        <v>552</v>
      </c>
      <c r="F188" s="20" t="s">
        <v>108</v>
      </c>
      <c r="G188" s="20" t="s">
        <v>146</v>
      </c>
      <c r="H188" s="20" t="s">
        <v>431</v>
      </c>
      <c r="I188" s="20" t="s">
        <v>118</v>
      </c>
      <c r="J188" s="20" t="s">
        <v>118</v>
      </c>
      <c r="K188" s="20" t="s">
        <v>118</v>
      </c>
      <c r="L188" s="20" t="s">
        <v>118</v>
      </c>
    </row>
    <row r="189" spans="1:12" ht="15.75">
      <c r="A189" s="23">
        <f t="shared" si="2"/>
        <v>188</v>
      </c>
      <c r="B189" s="20" t="s">
        <v>375</v>
      </c>
      <c r="C189" s="20" t="s">
        <v>553</v>
      </c>
      <c r="D189" s="20" t="s">
        <v>20</v>
      </c>
      <c r="E189" s="20" t="s">
        <v>554</v>
      </c>
      <c r="F189" s="20" t="s">
        <v>108</v>
      </c>
      <c r="G189" s="20" t="s">
        <v>262</v>
      </c>
      <c r="H189" s="20" t="s">
        <v>118</v>
      </c>
      <c r="I189" s="20" t="s">
        <v>118</v>
      </c>
      <c r="J189" s="20" t="s">
        <v>118</v>
      </c>
      <c r="K189" s="20" t="s">
        <v>118</v>
      </c>
      <c r="L189" s="20" t="s">
        <v>118</v>
      </c>
    </row>
    <row r="190" spans="1:12" ht="15.75">
      <c r="A190" s="23">
        <f t="shared" si="2"/>
        <v>189</v>
      </c>
      <c r="B190" s="20" t="s">
        <v>555</v>
      </c>
      <c r="C190" s="20" t="s">
        <v>556</v>
      </c>
      <c r="D190" s="20" t="s">
        <v>557</v>
      </c>
      <c r="E190" s="20" t="s">
        <v>558</v>
      </c>
      <c r="F190" s="20" t="s">
        <v>108</v>
      </c>
      <c r="G190" s="20" t="s">
        <v>146</v>
      </c>
      <c r="H190" s="20" t="s">
        <v>147</v>
      </c>
      <c r="I190" s="20" t="s">
        <v>118</v>
      </c>
      <c r="J190" s="20" t="s">
        <v>118</v>
      </c>
      <c r="K190" s="20" t="s">
        <v>118</v>
      </c>
      <c r="L190" s="20" t="s">
        <v>118</v>
      </c>
    </row>
    <row r="191" spans="1:12" ht="15.75">
      <c r="A191" s="23">
        <f t="shared" si="2"/>
        <v>190</v>
      </c>
      <c r="B191" s="20" t="s">
        <v>559</v>
      </c>
      <c r="C191" s="20" t="s">
        <v>560</v>
      </c>
      <c r="D191" s="20" t="s">
        <v>631</v>
      </c>
      <c r="E191" s="20" t="s">
        <v>561</v>
      </c>
      <c r="F191" s="20" t="s">
        <v>108</v>
      </c>
      <c r="G191" s="20" t="s">
        <v>505</v>
      </c>
      <c r="H191" s="20" t="s">
        <v>118</v>
      </c>
      <c r="I191" s="20" t="s">
        <v>118</v>
      </c>
      <c r="J191" s="20" t="s">
        <v>118</v>
      </c>
      <c r="K191" s="20" t="s">
        <v>118</v>
      </c>
      <c r="L191" s="20" t="s">
        <v>118</v>
      </c>
    </row>
    <row r="192" spans="1:12" ht="15.75">
      <c r="A192" s="23">
        <f t="shared" si="2"/>
        <v>191</v>
      </c>
      <c r="B192" s="20" t="s">
        <v>192</v>
      </c>
      <c r="C192" s="20" t="s">
        <v>562</v>
      </c>
      <c r="D192" s="20" t="s">
        <v>14</v>
      </c>
      <c r="E192" s="20" t="s">
        <v>563</v>
      </c>
      <c r="F192" s="20" t="s">
        <v>108</v>
      </c>
      <c r="G192" s="20" t="s">
        <v>122</v>
      </c>
      <c r="H192" s="20" t="s">
        <v>118</v>
      </c>
      <c r="I192" s="20" t="s">
        <v>118</v>
      </c>
      <c r="J192" s="20" t="s">
        <v>118</v>
      </c>
      <c r="K192" s="20" t="s">
        <v>118</v>
      </c>
      <c r="L192" s="20" t="s">
        <v>118</v>
      </c>
    </row>
    <row r="193" spans="1:12" ht="15.75">
      <c r="A193" s="23">
        <f t="shared" si="2"/>
        <v>192</v>
      </c>
      <c r="B193" s="20" t="s">
        <v>183</v>
      </c>
      <c r="C193" s="20" t="s">
        <v>564</v>
      </c>
      <c r="D193" s="20" t="s">
        <v>53</v>
      </c>
      <c r="E193" s="20" t="s">
        <v>565</v>
      </c>
      <c r="F193" s="20" t="s">
        <v>108</v>
      </c>
      <c r="G193" s="20" t="s">
        <v>120</v>
      </c>
      <c r="H193" s="20" t="s">
        <v>146</v>
      </c>
      <c r="I193" s="20" t="s">
        <v>118</v>
      </c>
      <c r="J193" s="20" t="s">
        <v>118</v>
      </c>
      <c r="K193" s="20" t="s">
        <v>118</v>
      </c>
      <c r="L193" s="20" t="s">
        <v>118</v>
      </c>
    </row>
    <row r="194" spans="1:12" ht="15.75">
      <c r="A194" s="23">
        <f t="shared" si="2"/>
        <v>193</v>
      </c>
      <c r="B194" s="20" t="s">
        <v>539</v>
      </c>
      <c r="C194" s="20" t="s">
        <v>566</v>
      </c>
      <c r="D194" s="20" t="s">
        <v>631</v>
      </c>
      <c r="E194" s="20" t="s">
        <v>567</v>
      </c>
      <c r="F194" s="20" t="s">
        <v>108</v>
      </c>
      <c r="G194" s="20" t="s">
        <v>146</v>
      </c>
      <c r="H194" s="20" t="s">
        <v>118</v>
      </c>
      <c r="I194" s="20" t="s">
        <v>118</v>
      </c>
      <c r="J194" s="20" t="s">
        <v>118</v>
      </c>
      <c r="K194" s="20" t="s">
        <v>118</v>
      </c>
      <c r="L194" s="20" t="s">
        <v>118</v>
      </c>
    </row>
    <row r="195" spans="1:12" ht="15.75">
      <c r="A195" s="23">
        <f t="shared" si="2"/>
        <v>194</v>
      </c>
      <c r="B195" s="20" t="s">
        <v>568</v>
      </c>
      <c r="C195" s="20" t="s">
        <v>569</v>
      </c>
      <c r="D195" s="20" t="s">
        <v>20</v>
      </c>
      <c r="E195" s="20" t="s">
        <v>570</v>
      </c>
      <c r="F195" s="20" t="s">
        <v>108</v>
      </c>
      <c r="G195" s="20" t="s">
        <v>266</v>
      </c>
      <c r="H195" s="20" t="s">
        <v>262</v>
      </c>
      <c r="I195" s="20" t="s">
        <v>118</v>
      </c>
      <c r="J195" s="20" t="s">
        <v>118</v>
      </c>
      <c r="K195" s="20" t="s">
        <v>118</v>
      </c>
      <c r="L195" s="20" t="s">
        <v>118</v>
      </c>
    </row>
    <row r="196" spans="1:12" ht="15.75">
      <c r="A196" s="23">
        <f t="shared" si="2"/>
        <v>195</v>
      </c>
      <c r="B196" s="20" t="s">
        <v>555</v>
      </c>
      <c r="C196" s="20" t="s">
        <v>300</v>
      </c>
      <c r="D196" s="20" t="s">
        <v>14</v>
      </c>
      <c r="E196" s="20" t="s">
        <v>571</v>
      </c>
      <c r="F196" s="20" t="s">
        <v>108</v>
      </c>
      <c r="G196" s="20" t="s">
        <v>146</v>
      </c>
      <c r="H196" s="20" t="s">
        <v>147</v>
      </c>
      <c r="I196" s="20" t="s">
        <v>501</v>
      </c>
      <c r="J196" s="20" t="s">
        <v>118</v>
      </c>
      <c r="K196" s="20" t="s">
        <v>118</v>
      </c>
      <c r="L196" s="20" t="s">
        <v>118</v>
      </c>
    </row>
    <row r="197" spans="1:12" ht="15.75">
      <c r="A197" s="23">
        <f t="shared" si="2"/>
        <v>196</v>
      </c>
      <c r="B197" s="20" t="s">
        <v>572</v>
      </c>
      <c r="C197" s="20" t="s">
        <v>573</v>
      </c>
      <c r="D197" s="20" t="s">
        <v>53</v>
      </c>
      <c r="E197" s="20" t="s">
        <v>574</v>
      </c>
      <c r="F197" s="20" t="s">
        <v>132</v>
      </c>
      <c r="G197" s="20" t="s">
        <v>575</v>
      </c>
      <c r="H197" s="20" t="s">
        <v>146</v>
      </c>
      <c r="I197" s="20" t="s">
        <v>147</v>
      </c>
      <c r="J197" s="20" t="s">
        <v>118</v>
      </c>
      <c r="K197" s="20" t="s">
        <v>118</v>
      </c>
      <c r="L197" s="20" t="s">
        <v>118</v>
      </c>
    </row>
    <row r="198" spans="1:12" ht="15.75">
      <c r="A198" s="23">
        <f t="shared" si="2"/>
        <v>197</v>
      </c>
      <c r="B198" s="20" t="s">
        <v>348</v>
      </c>
      <c r="C198" s="20" t="s">
        <v>430</v>
      </c>
      <c r="D198" s="20" t="s">
        <v>53</v>
      </c>
      <c r="E198" s="20" t="s">
        <v>576</v>
      </c>
      <c r="F198" s="20" t="s">
        <v>132</v>
      </c>
      <c r="G198" s="20" t="s">
        <v>120</v>
      </c>
      <c r="H198" s="20" t="s">
        <v>147</v>
      </c>
      <c r="I198" s="20" t="s">
        <v>146</v>
      </c>
      <c r="J198" s="20" t="s">
        <v>118</v>
      </c>
      <c r="K198" s="20" t="s">
        <v>118</v>
      </c>
      <c r="L198" s="20" t="s">
        <v>118</v>
      </c>
    </row>
    <row r="199" spans="1:12" ht="15.75">
      <c r="A199" s="23">
        <f t="shared" si="2"/>
        <v>198</v>
      </c>
      <c r="B199" s="20" t="s">
        <v>577</v>
      </c>
      <c r="C199" s="20" t="s">
        <v>578</v>
      </c>
      <c r="D199" s="20" t="s">
        <v>14</v>
      </c>
      <c r="E199" s="20" t="s">
        <v>579</v>
      </c>
      <c r="F199" s="20" t="s">
        <v>132</v>
      </c>
      <c r="G199" s="20" t="s">
        <v>266</v>
      </c>
      <c r="H199" s="20" t="s">
        <v>262</v>
      </c>
      <c r="I199" s="20" t="s">
        <v>118</v>
      </c>
      <c r="J199" s="20" t="s">
        <v>118</v>
      </c>
      <c r="K199" s="20" t="s">
        <v>118</v>
      </c>
      <c r="L199" s="20" t="s">
        <v>118</v>
      </c>
    </row>
    <row r="200" spans="1:12" ht="15.75">
      <c r="A200" s="23">
        <f t="shared" si="2"/>
        <v>199</v>
      </c>
      <c r="B200" s="20" t="s">
        <v>580</v>
      </c>
      <c r="C200" s="20" t="s">
        <v>581</v>
      </c>
      <c r="D200" s="20" t="s">
        <v>20</v>
      </c>
      <c r="E200" s="20" t="s">
        <v>582</v>
      </c>
      <c r="F200" s="20" t="s">
        <v>132</v>
      </c>
      <c r="G200" s="20" t="s">
        <v>266</v>
      </c>
      <c r="H200" s="20" t="s">
        <v>583</v>
      </c>
      <c r="I200" s="20" t="s">
        <v>118</v>
      </c>
      <c r="J200" s="20" t="s">
        <v>118</v>
      </c>
      <c r="K200" s="20" t="s">
        <v>118</v>
      </c>
      <c r="L200" s="20" t="s">
        <v>118</v>
      </c>
    </row>
    <row r="201" spans="1:12" ht="15.75">
      <c r="A201" s="23">
        <f t="shared" si="2"/>
        <v>200</v>
      </c>
      <c r="B201" s="20" t="s">
        <v>495</v>
      </c>
      <c r="C201" s="20" t="s">
        <v>584</v>
      </c>
      <c r="D201" s="20" t="s">
        <v>20</v>
      </c>
      <c r="E201" s="20" t="s">
        <v>585</v>
      </c>
      <c r="F201" s="20" t="s">
        <v>132</v>
      </c>
      <c r="G201" s="20" t="s">
        <v>177</v>
      </c>
      <c r="H201" s="20" t="s">
        <v>118</v>
      </c>
      <c r="I201" s="20" t="s">
        <v>118</v>
      </c>
      <c r="J201" s="20" t="s">
        <v>118</v>
      </c>
      <c r="K201" s="20" t="s">
        <v>118</v>
      </c>
      <c r="L201" s="20" t="s">
        <v>118</v>
      </c>
    </row>
    <row r="202" spans="1:12" ht="15.75">
      <c r="A202" s="23">
        <f t="shared" si="2"/>
        <v>201</v>
      </c>
      <c r="B202" s="20" t="s">
        <v>586</v>
      </c>
      <c r="C202" s="20" t="s">
        <v>587</v>
      </c>
      <c r="D202" s="20" t="s">
        <v>53</v>
      </c>
      <c r="E202" s="25">
        <v>4012315</v>
      </c>
      <c r="F202" s="20" t="s">
        <v>132</v>
      </c>
      <c r="G202" s="20" t="s">
        <v>575</v>
      </c>
      <c r="H202" s="20" t="s">
        <v>146</v>
      </c>
      <c r="I202" s="20" t="s">
        <v>118</v>
      </c>
      <c r="J202" s="20" t="s">
        <v>118</v>
      </c>
      <c r="K202" s="20" t="s">
        <v>118</v>
      </c>
      <c r="L202" s="20" t="s">
        <v>118</v>
      </c>
    </row>
    <row r="203" spans="1:12" ht="15.75">
      <c r="A203" s="23">
        <f t="shared" si="2"/>
        <v>202</v>
      </c>
      <c r="B203" s="20" t="s">
        <v>588</v>
      </c>
      <c r="C203" s="20" t="s">
        <v>589</v>
      </c>
      <c r="D203" s="20" t="s">
        <v>20</v>
      </c>
      <c r="E203" s="20" t="s">
        <v>590</v>
      </c>
      <c r="F203" s="20" t="s">
        <v>132</v>
      </c>
      <c r="G203" s="20" t="s">
        <v>146</v>
      </c>
      <c r="H203" s="20" t="s">
        <v>431</v>
      </c>
      <c r="I203" s="20" t="s">
        <v>120</v>
      </c>
      <c r="J203" s="20" t="s">
        <v>118</v>
      </c>
      <c r="K203" s="20" t="s">
        <v>118</v>
      </c>
      <c r="L203" s="20" t="s">
        <v>118</v>
      </c>
    </row>
    <row r="204" spans="1:12" ht="15.75">
      <c r="A204" s="23">
        <f t="shared" si="2"/>
        <v>203</v>
      </c>
      <c r="B204" s="20" t="s">
        <v>591</v>
      </c>
      <c r="C204" s="20" t="s">
        <v>592</v>
      </c>
      <c r="D204" s="20" t="s">
        <v>631</v>
      </c>
      <c r="E204" s="20" t="s">
        <v>593</v>
      </c>
      <c r="F204" s="20" t="s">
        <v>132</v>
      </c>
      <c r="G204" s="20" t="s">
        <v>177</v>
      </c>
      <c r="H204" s="20" t="s">
        <v>120</v>
      </c>
      <c r="I204" s="20" t="s">
        <v>118</v>
      </c>
      <c r="J204" s="20" t="s">
        <v>118</v>
      </c>
      <c r="K204" s="20" t="s">
        <v>118</v>
      </c>
      <c r="L204" s="20" t="s">
        <v>118</v>
      </c>
    </row>
    <row r="205" spans="1:12" ht="15.75">
      <c r="A205" s="23">
        <f t="shared" si="2"/>
        <v>204</v>
      </c>
      <c r="B205" s="20" t="s">
        <v>594</v>
      </c>
      <c r="C205" s="20" t="s">
        <v>595</v>
      </c>
      <c r="D205" s="20" t="s">
        <v>14</v>
      </c>
      <c r="E205" s="20" t="s">
        <v>596</v>
      </c>
      <c r="F205" s="20" t="s">
        <v>132</v>
      </c>
      <c r="G205" s="20" t="s">
        <v>147</v>
      </c>
      <c r="H205" s="20" t="s">
        <v>146</v>
      </c>
      <c r="I205" s="20" t="s">
        <v>118</v>
      </c>
      <c r="J205" s="20" t="s">
        <v>118</v>
      </c>
      <c r="K205" s="20" t="s">
        <v>118</v>
      </c>
      <c r="L205" s="20" t="s">
        <v>118</v>
      </c>
    </row>
    <row r="206" spans="1:12" ht="15.75">
      <c r="A206" s="23">
        <f t="shared" si="2"/>
        <v>205</v>
      </c>
      <c r="B206" s="20" t="s">
        <v>597</v>
      </c>
      <c r="C206" s="20" t="s">
        <v>269</v>
      </c>
      <c r="D206" s="20" t="s">
        <v>53</v>
      </c>
      <c r="E206" s="20" t="s">
        <v>180</v>
      </c>
      <c r="F206" s="20" t="s">
        <v>132</v>
      </c>
      <c r="G206" s="20" t="s">
        <v>575</v>
      </c>
      <c r="H206" s="20" t="s">
        <v>122</v>
      </c>
      <c r="I206" s="20" t="s">
        <v>147</v>
      </c>
      <c r="J206" s="20" t="s">
        <v>146</v>
      </c>
      <c r="K206" s="20" t="s">
        <v>173</v>
      </c>
      <c r="L206" s="20" t="s">
        <v>120</v>
      </c>
    </row>
    <row r="207" spans="1:12" ht="15.75">
      <c r="A207" s="23">
        <f t="shared" si="2"/>
        <v>206</v>
      </c>
      <c r="B207" s="20" t="s">
        <v>422</v>
      </c>
      <c r="C207" s="20" t="s">
        <v>598</v>
      </c>
      <c r="D207" s="20" t="s">
        <v>20</v>
      </c>
      <c r="E207" s="20" t="s">
        <v>599</v>
      </c>
      <c r="F207" s="20" t="s">
        <v>132</v>
      </c>
      <c r="G207" s="20" t="s">
        <v>583</v>
      </c>
      <c r="H207" s="20" t="s">
        <v>146</v>
      </c>
      <c r="I207" s="20" t="s">
        <v>118</v>
      </c>
      <c r="J207" s="20" t="s">
        <v>118</v>
      </c>
      <c r="K207" s="20" t="s">
        <v>118</v>
      </c>
      <c r="L207" s="20" t="s">
        <v>118</v>
      </c>
    </row>
    <row r="208" spans="1:12" ht="15.75">
      <c r="A208" s="23">
        <f t="shared" si="2"/>
        <v>207</v>
      </c>
      <c r="B208" s="20" t="s">
        <v>470</v>
      </c>
      <c r="C208" s="20" t="s">
        <v>600</v>
      </c>
      <c r="D208" s="20" t="s">
        <v>53</v>
      </c>
      <c r="E208" s="20" t="s">
        <v>601</v>
      </c>
      <c r="F208" s="20" t="s">
        <v>132</v>
      </c>
      <c r="G208" s="20" t="s">
        <v>583</v>
      </c>
      <c r="H208" s="20" t="s">
        <v>118</v>
      </c>
      <c r="I208" s="20" t="s">
        <v>118</v>
      </c>
      <c r="J208" s="20" t="s">
        <v>118</v>
      </c>
      <c r="K208" s="20" t="s">
        <v>118</v>
      </c>
      <c r="L208" s="20" t="s">
        <v>118</v>
      </c>
    </row>
    <row r="209" spans="1:15" ht="15.75">
      <c r="A209" s="23">
        <f t="shared" si="2"/>
        <v>208</v>
      </c>
      <c r="B209" s="20" t="s">
        <v>617</v>
      </c>
      <c r="C209" s="20" t="s">
        <v>618</v>
      </c>
      <c r="D209" s="20" t="s">
        <v>53</v>
      </c>
      <c r="E209" s="20" t="s">
        <v>602</v>
      </c>
      <c r="F209" s="20" t="s">
        <v>132</v>
      </c>
      <c r="G209" s="20" t="s">
        <v>177</v>
      </c>
      <c r="H209" s="20" t="s">
        <v>118</v>
      </c>
      <c r="I209" s="20" t="s">
        <v>118</v>
      </c>
      <c r="J209" s="20" t="s">
        <v>118</v>
      </c>
      <c r="K209" s="20" t="s">
        <v>118</v>
      </c>
      <c r="L209" s="20" t="s">
        <v>118</v>
      </c>
    </row>
    <row r="210" spans="1:15" ht="15.75">
      <c r="A210" s="23">
        <f t="shared" si="2"/>
        <v>209</v>
      </c>
      <c r="B210" s="20" t="s">
        <v>603</v>
      </c>
      <c r="C210" s="20" t="s">
        <v>604</v>
      </c>
      <c r="D210" s="20" t="s">
        <v>14</v>
      </c>
      <c r="E210" s="20" t="s">
        <v>605</v>
      </c>
      <c r="F210" s="20" t="s">
        <v>132</v>
      </c>
      <c r="G210" s="20" t="s">
        <v>159</v>
      </c>
      <c r="H210" s="20" t="s">
        <v>118</v>
      </c>
      <c r="I210" s="20" t="s">
        <v>118</v>
      </c>
      <c r="J210" s="20" t="s">
        <v>118</v>
      </c>
      <c r="K210" s="20" t="s">
        <v>118</v>
      </c>
      <c r="L210" s="20" t="s">
        <v>118</v>
      </c>
    </row>
    <row r="211" spans="1:15" ht="15.75">
      <c r="A211" s="23">
        <f t="shared" si="2"/>
        <v>210</v>
      </c>
      <c r="B211" s="20" t="s">
        <v>606</v>
      </c>
      <c r="C211" s="20" t="s">
        <v>463</v>
      </c>
      <c r="D211" s="20" t="s">
        <v>53</v>
      </c>
      <c r="E211" s="20" t="s">
        <v>607</v>
      </c>
      <c r="F211" s="20" t="s">
        <v>132</v>
      </c>
      <c r="G211" s="20" t="s">
        <v>435</v>
      </c>
      <c r="H211" s="20" t="s">
        <v>118</v>
      </c>
      <c r="I211" s="20" t="s">
        <v>118</v>
      </c>
      <c r="J211" s="20" t="s">
        <v>118</v>
      </c>
      <c r="K211" s="20" t="s">
        <v>118</v>
      </c>
      <c r="L211" s="20" t="s">
        <v>118</v>
      </c>
    </row>
    <row r="212" spans="1:15" ht="15.75">
      <c r="A212" s="23">
        <f t="shared" si="2"/>
        <v>211</v>
      </c>
      <c r="B212" s="20" t="s">
        <v>608</v>
      </c>
      <c r="C212" s="20" t="s">
        <v>609</v>
      </c>
      <c r="D212" s="20" t="s">
        <v>53</v>
      </c>
      <c r="E212" s="20" t="s">
        <v>610</v>
      </c>
      <c r="F212" s="20" t="s">
        <v>132</v>
      </c>
      <c r="G212" s="20" t="s">
        <v>575</v>
      </c>
      <c r="H212" s="20" t="s">
        <v>146</v>
      </c>
      <c r="I212" s="20" t="s">
        <v>118</v>
      </c>
      <c r="J212" s="20" t="s">
        <v>118</v>
      </c>
      <c r="K212" s="20" t="s">
        <v>118</v>
      </c>
      <c r="L212" s="20" t="s">
        <v>118</v>
      </c>
    </row>
    <row r="213" spans="1:15" ht="15.75">
      <c r="A213" s="23">
        <f t="shared" si="2"/>
        <v>212</v>
      </c>
      <c r="B213" s="20" t="s">
        <v>611</v>
      </c>
      <c r="C213" s="20" t="s">
        <v>612</v>
      </c>
      <c r="D213" s="20" t="s">
        <v>20</v>
      </c>
      <c r="E213" s="20" t="s">
        <v>180</v>
      </c>
      <c r="F213" s="20" t="s">
        <v>132</v>
      </c>
      <c r="G213" s="20" t="s">
        <v>146</v>
      </c>
      <c r="H213" s="20" t="s">
        <v>120</v>
      </c>
      <c r="I213" s="20" t="s">
        <v>431</v>
      </c>
      <c r="J213" s="20" t="s">
        <v>118</v>
      </c>
      <c r="K213" s="20" t="s">
        <v>118</v>
      </c>
      <c r="L213" s="20" t="s">
        <v>118</v>
      </c>
    </row>
    <row r="214" spans="1:15" ht="15.75">
      <c r="A214" s="23">
        <f t="shared" si="2"/>
        <v>213</v>
      </c>
      <c r="B214" s="20" t="s">
        <v>613</v>
      </c>
      <c r="C214" s="20" t="s">
        <v>614</v>
      </c>
      <c r="D214" s="20" t="s">
        <v>20</v>
      </c>
      <c r="E214" s="20" t="s">
        <v>180</v>
      </c>
      <c r="F214" s="20" t="s">
        <v>132</v>
      </c>
      <c r="G214" s="20" t="s">
        <v>583</v>
      </c>
      <c r="H214" s="20" t="s">
        <v>120</v>
      </c>
      <c r="I214" s="20" t="s">
        <v>146</v>
      </c>
      <c r="J214" s="20" t="s">
        <v>118</v>
      </c>
      <c r="K214" s="20" t="s">
        <v>118</v>
      </c>
      <c r="L214" s="20" t="s">
        <v>118</v>
      </c>
    </row>
    <row r="215" spans="1:15" ht="15.75">
      <c r="A215" s="23">
        <f t="shared" ref="A215:A278" si="3">A214+1</f>
        <v>214</v>
      </c>
      <c r="B215" s="20" t="s">
        <v>615</v>
      </c>
      <c r="C215" s="20" t="s">
        <v>616</v>
      </c>
      <c r="D215" s="20" t="s">
        <v>14</v>
      </c>
      <c r="E215" s="20" t="s">
        <v>180</v>
      </c>
      <c r="F215" s="20" t="s">
        <v>132</v>
      </c>
      <c r="G215" s="20" t="s">
        <v>159</v>
      </c>
      <c r="H215" s="20" t="s">
        <v>118</v>
      </c>
      <c r="I215" s="20" t="s">
        <v>118</v>
      </c>
      <c r="J215" s="20" t="s">
        <v>118</v>
      </c>
      <c r="K215" s="20" t="s">
        <v>118</v>
      </c>
      <c r="L215" s="20" t="s">
        <v>118</v>
      </c>
    </row>
    <row r="216" spans="1:15" ht="15.75">
      <c r="A216" s="23">
        <f t="shared" si="3"/>
        <v>215</v>
      </c>
      <c r="B216" s="20" t="s">
        <v>186</v>
      </c>
      <c r="C216" s="20" t="s">
        <v>619</v>
      </c>
      <c r="D216" s="20" t="s">
        <v>14</v>
      </c>
      <c r="E216" s="20" t="s">
        <v>180</v>
      </c>
      <c r="F216" s="20" t="s">
        <v>37</v>
      </c>
      <c r="G216" s="20" t="s">
        <v>177</v>
      </c>
      <c r="H216" s="20" t="s">
        <v>120</v>
      </c>
      <c r="I216" s="20" t="s">
        <v>118</v>
      </c>
      <c r="J216" s="20" t="s">
        <v>118</v>
      </c>
      <c r="K216" s="20" t="s">
        <v>118</v>
      </c>
      <c r="L216" s="20" t="s">
        <v>118</v>
      </c>
      <c r="M216" s="20" t="s">
        <v>118</v>
      </c>
      <c r="N216" s="20" t="s">
        <v>620</v>
      </c>
    </row>
    <row r="217" spans="1:15" ht="15.75">
      <c r="A217" s="23">
        <f t="shared" si="3"/>
        <v>216</v>
      </c>
      <c r="B217" s="20" t="s">
        <v>183</v>
      </c>
      <c r="C217" s="20" t="s">
        <v>621</v>
      </c>
      <c r="D217" s="20" t="s">
        <v>53</v>
      </c>
      <c r="E217" s="20"/>
      <c r="F217" s="20" t="s">
        <v>37</v>
      </c>
      <c r="G217" s="20" t="s">
        <v>146</v>
      </c>
      <c r="H217" s="20" t="s">
        <v>120</v>
      </c>
      <c r="I217" s="20" t="s">
        <v>118</v>
      </c>
      <c r="J217" s="20" t="s">
        <v>118</v>
      </c>
      <c r="K217" s="20" t="s">
        <v>118</v>
      </c>
      <c r="L217" s="20" t="s">
        <v>118</v>
      </c>
      <c r="M217" s="20" t="s">
        <v>118</v>
      </c>
      <c r="N217" s="20" t="s">
        <v>620</v>
      </c>
    </row>
    <row r="218" spans="1:15" ht="15.75">
      <c r="A218" s="23">
        <f t="shared" si="3"/>
        <v>217</v>
      </c>
      <c r="B218" s="20" t="s">
        <v>622</v>
      </c>
      <c r="C218" s="20" t="s">
        <v>623</v>
      </c>
      <c r="D218" s="20" t="s">
        <v>14</v>
      </c>
      <c r="E218" s="20" t="s">
        <v>624</v>
      </c>
      <c r="F218" s="20" t="s">
        <v>37</v>
      </c>
      <c r="G218" s="20" t="s">
        <v>159</v>
      </c>
      <c r="H218" s="20" t="s">
        <v>118</v>
      </c>
      <c r="I218" s="20" t="s">
        <v>118</v>
      </c>
      <c r="J218" s="20" t="s">
        <v>118</v>
      </c>
      <c r="K218" s="20" t="s">
        <v>118</v>
      </c>
      <c r="L218" s="20" t="s">
        <v>118</v>
      </c>
      <c r="M218" s="20" t="s">
        <v>118</v>
      </c>
      <c r="N218" s="20" t="s">
        <v>620</v>
      </c>
    </row>
    <row r="219" spans="1:15" ht="15.75">
      <c r="A219" s="23">
        <f t="shared" si="3"/>
        <v>218</v>
      </c>
      <c r="B219" s="20" t="s">
        <v>625</v>
      </c>
      <c r="C219" s="20" t="s">
        <v>626</v>
      </c>
      <c r="D219" s="20" t="s">
        <v>695</v>
      </c>
      <c r="E219" s="20" t="s">
        <v>627</v>
      </c>
      <c r="F219" s="20" t="s">
        <v>13</v>
      </c>
      <c r="G219" s="20" t="s">
        <v>262</v>
      </c>
      <c r="H219" s="20" t="s">
        <v>266</v>
      </c>
      <c r="I219" s="20" t="s">
        <v>147</v>
      </c>
      <c r="J219" s="20" t="s">
        <v>505</v>
      </c>
      <c r="K219" s="20" t="s">
        <v>173</v>
      </c>
      <c r="L219" s="20" t="s">
        <v>120</v>
      </c>
      <c r="M219" s="20" t="s">
        <v>431</v>
      </c>
      <c r="N219" s="39" t="s">
        <v>628</v>
      </c>
      <c r="O219" s="20" t="s">
        <v>146</v>
      </c>
    </row>
    <row r="220" spans="1:15" ht="15.75">
      <c r="A220" s="23">
        <f t="shared" si="3"/>
        <v>219</v>
      </c>
      <c r="B220" s="20" t="s">
        <v>292</v>
      </c>
      <c r="C220" s="20" t="s">
        <v>629</v>
      </c>
      <c r="D220" s="20" t="s">
        <v>20</v>
      </c>
      <c r="E220" s="20" t="s">
        <v>630</v>
      </c>
      <c r="F220" s="20" t="s">
        <v>37</v>
      </c>
      <c r="G220" s="20" t="s">
        <v>262</v>
      </c>
      <c r="H220" s="20" t="s">
        <v>118</v>
      </c>
      <c r="I220" s="20" t="s">
        <v>118</v>
      </c>
      <c r="J220" s="20" t="s">
        <v>118</v>
      </c>
      <c r="K220" s="20" t="s">
        <v>118</v>
      </c>
      <c r="L220" s="20" t="s">
        <v>118</v>
      </c>
      <c r="M220" s="20" t="s">
        <v>118</v>
      </c>
      <c r="N220" s="20" t="s">
        <v>620</v>
      </c>
    </row>
    <row r="221" spans="1:15" ht="15.75">
      <c r="A221" s="23">
        <f t="shared" si="3"/>
        <v>220</v>
      </c>
      <c r="B221" s="20" t="s">
        <v>186</v>
      </c>
      <c r="C221" s="20" t="s">
        <v>377</v>
      </c>
      <c r="D221" s="20" t="s">
        <v>631</v>
      </c>
      <c r="E221" s="20" t="s">
        <v>632</v>
      </c>
      <c r="F221" s="20" t="s">
        <v>37</v>
      </c>
      <c r="G221" s="20" t="s">
        <v>146</v>
      </c>
      <c r="H221" s="20" t="s">
        <v>120</v>
      </c>
      <c r="I221" s="20" t="s">
        <v>118</v>
      </c>
      <c r="J221" s="20" t="s">
        <v>118</v>
      </c>
      <c r="K221" s="20" t="s">
        <v>118</v>
      </c>
      <c r="L221" s="20" t="s">
        <v>118</v>
      </c>
      <c r="M221" s="20" t="s">
        <v>118</v>
      </c>
      <c r="N221" s="20" t="s">
        <v>620</v>
      </c>
    </row>
    <row r="222" spans="1:15" ht="15.75">
      <c r="A222" s="23">
        <f t="shared" si="3"/>
        <v>221</v>
      </c>
      <c r="B222" s="20" t="s">
        <v>633</v>
      </c>
      <c r="C222" s="20" t="s">
        <v>634</v>
      </c>
      <c r="D222" s="20" t="s">
        <v>20</v>
      </c>
      <c r="E222" s="20" t="s">
        <v>635</v>
      </c>
      <c r="F222" s="20" t="s">
        <v>37</v>
      </c>
      <c r="G222" s="20" t="s">
        <v>505</v>
      </c>
      <c r="H222" s="20" t="s">
        <v>118</v>
      </c>
      <c r="I222" s="20" t="s">
        <v>118</v>
      </c>
      <c r="J222" s="20" t="s">
        <v>118</v>
      </c>
      <c r="K222" s="20" t="s">
        <v>118</v>
      </c>
      <c r="L222" s="20" t="s">
        <v>118</v>
      </c>
      <c r="M222" s="20" t="s">
        <v>118</v>
      </c>
      <c r="N222" s="20" t="s">
        <v>620</v>
      </c>
    </row>
    <row r="223" spans="1:15" ht="15.75">
      <c r="A223" s="23">
        <f t="shared" si="3"/>
        <v>222</v>
      </c>
      <c r="B223" s="20" t="s">
        <v>375</v>
      </c>
      <c r="C223" s="20" t="s">
        <v>385</v>
      </c>
      <c r="D223" s="20" t="s">
        <v>53</v>
      </c>
      <c r="E223" s="20" t="s">
        <v>636</v>
      </c>
      <c r="F223" s="20" t="s">
        <v>37</v>
      </c>
      <c r="G223" s="20" t="s">
        <v>266</v>
      </c>
      <c r="H223" s="20" t="s">
        <v>118</v>
      </c>
      <c r="I223" s="20" t="s">
        <v>118</v>
      </c>
      <c r="J223" s="20" t="s">
        <v>118</v>
      </c>
      <c r="K223" s="20" t="s">
        <v>118</v>
      </c>
      <c r="L223" s="20" t="s">
        <v>118</v>
      </c>
      <c r="M223" s="20" t="s">
        <v>118</v>
      </c>
      <c r="N223" s="20" t="s">
        <v>620</v>
      </c>
    </row>
    <row r="224" spans="1:15" ht="15.75">
      <c r="A224" s="23">
        <f t="shared" si="3"/>
        <v>223</v>
      </c>
      <c r="B224" s="20" t="s">
        <v>637</v>
      </c>
      <c r="C224" s="20" t="s">
        <v>638</v>
      </c>
      <c r="D224" s="20" t="s">
        <v>53</v>
      </c>
      <c r="E224" s="20" t="s">
        <v>639</v>
      </c>
      <c r="F224" s="20" t="s">
        <v>37</v>
      </c>
      <c r="G224" s="20" t="s">
        <v>266</v>
      </c>
      <c r="H224" s="20" t="s">
        <v>118</v>
      </c>
      <c r="I224" s="20" t="s">
        <v>118</v>
      </c>
      <c r="J224" s="20" t="s">
        <v>118</v>
      </c>
      <c r="K224" s="20" t="s">
        <v>118</v>
      </c>
      <c r="L224" s="20" t="s">
        <v>118</v>
      </c>
      <c r="M224" s="20" t="s">
        <v>118</v>
      </c>
      <c r="N224" s="20" t="s">
        <v>620</v>
      </c>
    </row>
    <row r="225" spans="1:14" ht="15.75">
      <c r="A225" s="23">
        <f t="shared" si="3"/>
        <v>224</v>
      </c>
      <c r="B225" s="20" t="s">
        <v>640</v>
      </c>
      <c r="C225" s="20" t="s">
        <v>641</v>
      </c>
      <c r="D225" s="20" t="s">
        <v>53</v>
      </c>
      <c r="E225" s="20" t="s">
        <v>642</v>
      </c>
      <c r="F225" s="20" t="s">
        <v>37</v>
      </c>
      <c r="G225" s="20" t="s">
        <v>147</v>
      </c>
      <c r="H225" s="20" t="s">
        <v>146</v>
      </c>
      <c r="I225" s="20" t="s">
        <v>120</v>
      </c>
      <c r="J225" s="20" t="s">
        <v>118</v>
      </c>
      <c r="K225" s="20" t="s">
        <v>118</v>
      </c>
      <c r="L225" s="20" t="s">
        <v>118</v>
      </c>
      <c r="M225" s="20" t="s">
        <v>118</v>
      </c>
      <c r="N225" s="20" t="s">
        <v>620</v>
      </c>
    </row>
    <row r="226" spans="1:14" ht="15.75">
      <c r="A226" s="23">
        <f t="shared" si="3"/>
        <v>225</v>
      </c>
      <c r="B226" s="20" t="s">
        <v>643</v>
      </c>
      <c r="C226" s="20" t="s">
        <v>281</v>
      </c>
      <c r="D226" s="20" t="s">
        <v>53</v>
      </c>
      <c r="E226" s="20" t="s">
        <v>644</v>
      </c>
      <c r="F226" s="20" t="s">
        <v>37</v>
      </c>
      <c r="G226" s="20" t="s">
        <v>146</v>
      </c>
      <c r="H226" s="20" t="s">
        <v>147</v>
      </c>
      <c r="I226" s="20" t="s">
        <v>118</v>
      </c>
      <c r="J226" s="20" t="s">
        <v>118</v>
      </c>
      <c r="K226" s="20" t="s">
        <v>118</v>
      </c>
      <c r="L226" s="20" t="s">
        <v>118</v>
      </c>
      <c r="M226" s="20" t="s">
        <v>118</v>
      </c>
      <c r="N226" s="20" t="s">
        <v>620</v>
      </c>
    </row>
    <row r="227" spans="1:14" ht="15.75">
      <c r="A227" s="23">
        <f t="shared" si="3"/>
        <v>226</v>
      </c>
      <c r="B227" s="20" t="s">
        <v>645</v>
      </c>
      <c r="C227" s="20" t="s">
        <v>646</v>
      </c>
      <c r="D227" s="20" t="s">
        <v>14</v>
      </c>
      <c r="E227" s="20" t="s">
        <v>647</v>
      </c>
      <c r="F227" s="20" t="s">
        <v>37</v>
      </c>
      <c r="G227" s="20" t="s">
        <v>431</v>
      </c>
      <c r="H227" s="20" t="s">
        <v>118</v>
      </c>
      <c r="I227" s="20" t="s">
        <v>118</v>
      </c>
      <c r="J227" s="20" t="s">
        <v>118</v>
      </c>
      <c r="K227" s="20" t="s">
        <v>118</v>
      </c>
      <c r="L227" s="20" t="s">
        <v>118</v>
      </c>
      <c r="M227" s="20" t="s">
        <v>118</v>
      </c>
      <c r="N227" s="20" t="s">
        <v>620</v>
      </c>
    </row>
    <row r="228" spans="1:14" ht="15.75">
      <c r="A228" s="23">
        <f t="shared" si="3"/>
        <v>227</v>
      </c>
      <c r="B228" s="20" t="s">
        <v>526</v>
      </c>
      <c r="C228" s="20" t="s">
        <v>648</v>
      </c>
      <c r="D228" s="20" t="s">
        <v>20</v>
      </c>
      <c r="E228" s="20" t="s">
        <v>649</v>
      </c>
      <c r="F228" s="20" t="s">
        <v>37</v>
      </c>
      <c r="G228" s="20" t="s">
        <v>146</v>
      </c>
      <c r="H228" s="20" t="s">
        <v>118</v>
      </c>
      <c r="I228" s="20" t="s">
        <v>118</v>
      </c>
      <c r="J228" s="20" t="s">
        <v>118</v>
      </c>
      <c r="K228" s="20" t="s">
        <v>118</v>
      </c>
      <c r="L228" s="20" t="s">
        <v>118</v>
      </c>
      <c r="M228" s="20" t="s">
        <v>118</v>
      </c>
      <c r="N228" s="20" t="s">
        <v>620</v>
      </c>
    </row>
    <row r="229" spans="1:14" ht="15.75">
      <c r="A229" s="23">
        <f t="shared" si="3"/>
        <v>228</v>
      </c>
      <c r="B229" s="20" t="s">
        <v>181</v>
      </c>
      <c r="C229" s="20" t="s">
        <v>650</v>
      </c>
      <c r="D229" s="20" t="s">
        <v>53</v>
      </c>
      <c r="E229" s="20" t="s">
        <v>651</v>
      </c>
      <c r="F229" s="20" t="s">
        <v>37</v>
      </c>
      <c r="G229" s="20" t="s">
        <v>160</v>
      </c>
      <c r="H229" s="20" t="s">
        <v>173</v>
      </c>
      <c r="I229" s="20" t="s">
        <v>118</v>
      </c>
      <c r="J229" s="20" t="s">
        <v>118</v>
      </c>
      <c r="K229" s="20" t="s">
        <v>118</v>
      </c>
      <c r="L229" s="20" t="s">
        <v>118</v>
      </c>
      <c r="M229" s="20" t="s">
        <v>118</v>
      </c>
      <c r="N229" s="20" t="s">
        <v>620</v>
      </c>
    </row>
    <row r="230" spans="1:14" ht="15.75">
      <c r="A230" s="23">
        <f t="shared" si="3"/>
        <v>229</v>
      </c>
      <c r="B230" s="20" t="s">
        <v>234</v>
      </c>
      <c r="C230" s="20" t="s">
        <v>652</v>
      </c>
      <c r="D230" s="20" t="s">
        <v>53</v>
      </c>
      <c r="E230" s="20" t="s">
        <v>653</v>
      </c>
      <c r="F230" s="20" t="s">
        <v>37</v>
      </c>
      <c r="G230" s="20" t="s">
        <v>146</v>
      </c>
      <c r="H230" s="20" t="s">
        <v>147</v>
      </c>
      <c r="I230" s="20" t="s">
        <v>118</v>
      </c>
      <c r="J230" s="20" t="s">
        <v>118</v>
      </c>
      <c r="K230" s="20" t="s">
        <v>118</v>
      </c>
      <c r="L230" s="20" t="s">
        <v>118</v>
      </c>
      <c r="M230" s="20" t="s">
        <v>118</v>
      </c>
      <c r="N230" s="20" t="s">
        <v>620</v>
      </c>
    </row>
    <row r="231" spans="1:14" ht="15.75">
      <c r="A231" s="23">
        <f t="shared" si="3"/>
        <v>230</v>
      </c>
      <c r="B231" s="20" t="s">
        <v>654</v>
      </c>
      <c r="C231" s="20" t="s">
        <v>655</v>
      </c>
      <c r="D231" s="20" t="s">
        <v>53</v>
      </c>
      <c r="E231" s="20" t="s">
        <v>656</v>
      </c>
      <c r="F231" s="20" t="s">
        <v>37</v>
      </c>
      <c r="G231" s="20" t="s">
        <v>431</v>
      </c>
      <c r="H231" s="20" t="s">
        <v>118</v>
      </c>
      <c r="I231" s="20" t="s">
        <v>118</v>
      </c>
      <c r="J231" s="20" t="s">
        <v>118</v>
      </c>
      <c r="K231" s="20" t="s">
        <v>118</v>
      </c>
      <c r="L231" s="20" t="s">
        <v>118</v>
      </c>
      <c r="M231" s="20" t="s">
        <v>118</v>
      </c>
      <c r="N231" s="20" t="s">
        <v>620</v>
      </c>
    </row>
    <row r="232" spans="1:14" ht="15.75">
      <c r="A232" s="23">
        <f t="shared" si="3"/>
        <v>231</v>
      </c>
      <c r="B232" s="20" t="s">
        <v>350</v>
      </c>
      <c r="C232" s="20" t="s">
        <v>657</v>
      </c>
      <c r="D232" s="20" t="s">
        <v>53</v>
      </c>
      <c r="E232" s="20" t="s">
        <v>658</v>
      </c>
      <c r="F232" s="20" t="s">
        <v>30</v>
      </c>
      <c r="G232" s="20" t="s">
        <v>177</v>
      </c>
      <c r="H232" s="20" t="s">
        <v>146</v>
      </c>
      <c r="I232" s="20" t="s">
        <v>120</v>
      </c>
      <c r="J232" s="20" t="s">
        <v>118</v>
      </c>
      <c r="K232" s="20" t="s">
        <v>118</v>
      </c>
      <c r="L232" s="20" t="s">
        <v>118</v>
      </c>
      <c r="M232" s="20" t="s">
        <v>118</v>
      </c>
    </row>
    <row r="233" spans="1:14" ht="15.75">
      <c r="A233" s="23">
        <f t="shared" si="3"/>
        <v>232</v>
      </c>
      <c r="B233" s="20" t="s">
        <v>659</v>
      </c>
      <c r="C233" s="20" t="s">
        <v>660</v>
      </c>
      <c r="D233" s="20" t="s">
        <v>14</v>
      </c>
      <c r="E233" s="20" t="s">
        <v>661</v>
      </c>
      <c r="F233" s="20" t="s">
        <v>30</v>
      </c>
      <c r="G233" s="20" t="s">
        <v>120</v>
      </c>
      <c r="H233" s="20" t="s">
        <v>177</v>
      </c>
      <c r="I233" s="20" t="s">
        <v>118</v>
      </c>
      <c r="J233" s="20" t="s">
        <v>118</v>
      </c>
      <c r="K233" s="20" t="s">
        <v>118</v>
      </c>
      <c r="L233" s="20" t="s">
        <v>118</v>
      </c>
      <c r="M233" s="20" t="s">
        <v>118</v>
      </c>
    </row>
    <row r="234" spans="1:14" ht="15.75">
      <c r="A234" s="23">
        <f t="shared" si="3"/>
        <v>233</v>
      </c>
      <c r="B234" s="20" t="s">
        <v>662</v>
      </c>
      <c r="C234" s="20" t="s">
        <v>506</v>
      </c>
      <c r="D234" s="20" t="s">
        <v>53</v>
      </c>
      <c r="E234" s="20" t="s">
        <v>180</v>
      </c>
      <c r="F234" s="20" t="s">
        <v>30</v>
      </c>
      <c r="G234" s="20" t="s">
        <v>173</v>
      </c>
      <c r="H234" s="20" t="s">
        <v>160</v>
      </c>
      <c r="I234" s="20" t="s">
        <v>118</v>
      </c>
      <c r="J234" s="20" t="s">
        <v>118</v>
      </c>
      <c r="K234" s="20" t="s">
        <v>118</v>
      </c>
      <c r="L234" s="20" t="s">
        <v>118</v>
      </c>
      <c r="M234" s="20" t="s">
        <v>118</v>
      </c>
    </row>
    <row r="235" spans="1:14" ht="15.75">
      <c r="A235" s="23">
        <f t="shared" si="3"/>
        <v>234</v>
      </c>
      <c r="B235" s="20" t="s">
        <v>663</v>
      </c>
      <c r="C235" s="20" t="s">
        <v>664</v>
      </c>
      <c r="D235" s="20" t="s">
        <v>20</v>
      </c>
      <c r="E235" s="20" t="s">
        <v>665</v>
      </c>
      <c r="F235" s="20" t="s">
        <v>30</v>
      </c>
      <c r="G235" s="20" t="s">
        <v>505</v>
      </c>
      <c r="H235" s="20" t="s">
        <v>118</v>
      </c>
      <c r="I235" s="20" t="s">
        <v>118</v>
      </c>
      <c r="J235" s="20" t="s">
        <v>118</v>
      </c>
      <c r="K235" s="20" t="s">
        <v>118</v>
      </c>
      <c r="L235" s="20" t="s">
        <v>118</v>
      </c>
      <c r="M235" s="20" t="s">
        <v>118</v>
      </c>
    </row>
    <row r="236" spans="1:14" ht="15.75">
      <c r="A236" s="23">
        <f t="shared" si="3"/>
        <v>235</v>
      </c>
      <c r="B236" s="20" t="s">
        <v>666</v>
      </c>
      <c r="C236" s="20" t="s">
        <v>667</v>
      </c>
      <c r="D236" s="20" t="s">
        <v>14</v>
      </c>
      <c r="E236" s="20" t="s">
        <v>668</v>
      </c>
      <c r="F236" s="20" t="s">
        <v>30</v>
      </c>
      <c r="G236" s="20" t="s">
        <v>147</v>
      </c>
      <c r="H236" s="20" t="s">
        <v>167</v>
      </c>
      <c r="I236" s="20" t="s">
        <v>669</v>
      </c>
      <c r="J236" s="20" t="s">
        <v>146</v>
      </c>
      <c r="K236" s="20" t="s">
        <v>173</v>
      </c>
      <c r="L236" s="20" t="s">
        <v>120</v>
      </c>
      <c r="M236" s="20" t="s">
        <v>118</v>
      </c>
    </row>
    <row r="237" spans="1:14" ht="15.75">
      <c r="A237" s="23">
        <f t="shared" si="3"/>
        <v>236</v>
      </c>
      <c r="B237" s="20" t="s">
        <v>670</v>
      </c>
      <c r="C237" s="20" t="s">
        <v>671</v>
      </c>
      <c r="D237" s="20" t="s">
        <v>14</v>
      </c>
      <c r="E237" s="20" t="s">
        <v>672</v>
      </c>
      <c r="F237" s="20" t="s">
        <v>30</v>
      </c>
      <c r="G237" s="20" t="s">
        <v>673</v>
      </c>
      <c r="H237" s="20" t="s">
        <v>167</v>
      </c>
      <c r="I237" s="20" t="s">
        <v>118</v>
      </c>
      <c r="J237" s="20" t="s">
        <v>118</v>
      </c>
      <c r="K237" s="20" t="s">
        <v>118</v>
      </c>
      <c r="L237" s="20" t="s">
        <v>118</v>
      </c>
      <c r="M237" s="20" t="s">
        <v>118</v>
      </c>
    </row>
    <row r="238" spans="1:14" ht="15.75">
      <c r="A238" s="23">
        <f t="shared" si="3"/>
        <v>237</v>
      </c>
      <c r="B238" s="20" t="s">
        <v>333</v>
      </c>
      <c r="C238" s="20" t="s">
        <v>674</v>
      </c>
      <c r="D238" s="20" t="s">
        <v>557</v>
      </c>
      <c r="E238" s="20" t="s">
        <v>675</v>
      </c>
      <c r="F238" s="20" t="s">
        <v>30</v>
      </c>
      <c r="G238" s="20" t="s">
        <v>146</v>
      </c>
      <c r="H238" s="20" t="s">
        <v>147</v>
      </c>
      <c r="I238" s="20" t="s">
        <v>118</v>
      </c>
      <c r="J238" s="20" t="s">
        <v>118</v>
      </c>
      <c r="K238" s="20" t="s">
        <v>118</v>
      </c>
      <c r="L238" s="20" t="s">
        <v>118</v>
      </c>
      <c r="M238" s="20" t="s">
        <v>118</v>
      </c>
    </row>
    <row r="239" spans="1:14" ht="15.75">
      <c r="A239" s="23">
        <f t="shared" si="3"/>
        <v>238</v>
      </c>
      <c r="B239" s="20" t="s">
        <v>676</v>
      </c>
      <c r="C239" s="20" t="s">
        <v>677</v>
      </c>
      <c r="D239" s="20" t="s">
        <v>678</v>
      </c>
      <c r="E239" s="20" t="s">
        <v>679</v>
      </c>
      <c r="F239" s="20" t="s">
        <v>30</v>
      </c>
      <c r="G239" s="20" t="s">
        <v>177</v>
      </c>
      <c r="H239" s="20" t="s">
        <v>118</v>
      </c>
      <c r="I239" s="20" t="s">
        <v>118</v>
      </c>
      <c r="J239" s="20" t="s">
        <v>118</v>
      </c>
      <c r="K239" s="20" t="s">
        <v>118</v>
      </c>
      <c r="L239" s="20" t="s">
        <v>118</v>
      </c>
      <c r="M239" s="20" t="s">
        <v>118</v>
      </c>
    </row>
    <row r="240" spans="1:14" ht="15.75">
      <c r="A240" s="23">
        <f t="shared" si="3"/>
        <v>239</v>
      </c>
      <c r="B240" s="20" t="s">
        <v>670</v>
      </c>
      <c r="C240" s="20" t="s">
        <v>680</v>
      </c>
      <c r="D240" s="20" t="s">
        <v>557</v>
      </c>
      <c r="E240" s="20"/>
      <c r="F240" s="20" t="s">
        <v>30</v>
      </c>
      <c r="G240" s="20" t="s">
        <v>120</v>
      </c>
      <c r="H240" s="20" t="s">
        <v>118</v>
      </c>
      <c r="I240" s="20" t="s">
        <v>118</v>
      </c>
      <c r="J240" s="20" t="s">
        <v>118</v>
      </c>
      <c r="K240" s="20" t="s">
        <v>118</v>
      </c>
      <c r="L240" s="20" t="s">
        <v>118</v>
      </c>
      <c r="M240" s="20" t="s">
        <v>118</v>
      </c>
    </row>
    <row r="241" spans="1:14" ht="15.75">
      <c r="A241" s="23">
        <f t="shared" si="3"/>
        <v>240</v>
      </c>
      <c r="B241" s="20" t="s">
        <v>681</v>
      </c>
      <c r="C241" s="20" t="s">
        <v>682</v>
      </c>
      <c r="D241" s="20" t="s">
        <v>631</v>
      </c>
      <c r="E241" s="20" t="s">
        <v>683</v>
      </c>
      <c r="F241" s="20" t="s">
        <v>30</v>
      </c>
      <c r="G241" s="20" t="s">
        <v>146</v>
      </c>
      <c r="H241" s="20" t="s">
        <v>147</v>
      </c>
      <c r="I241" s="20" t="s">
        <v>120</v>
      </c>
      <c r="J241" s="20" t="s">
        <v>118</v>
      </c>
      <c r="K241" s="20" t="s">
        <v>118</v>
      </c>
      <c r="L241" s="20" t="s">
        <v>118</v>
      </c>
      <c r="M241" s="20" t="s">
        <v>118</v>
      </c>
    </row>
    <row r="242" spans="1:14" ht="15.75">
      <c r="A242" s="23">
        <f t="shared" si="3"/>
        <v>241</v>
      </c>
      <c r="B242" s="20" t="s">
        <v>333</v>
      </c>
      <c r="C242" s="20" t="s">
        <v>684</v>
      </c>
      <c r="D242" s="20" t="s">
        <v>14</v>
      </c>
      <c r="E242" s="20" t="s">
        <v>685</v>
      </c>
      <c r="F242" s="20" t="s">
        <v>30</v>
      </c>
      <c r="G242" s="20" t="s">
        <v>159</v>
      </c>
      <c r="H242" s="20" t="s">
        <v>118</v>
      </c>
      <c r="I242" s="20" t="s">
        <v>118</v>
      </c>
      <c r="J242" s="20" t="s">
        <v>118</v>
      </c>
      <c r="K242" s="20" t="s">
        <v>118</v>
      </c>
      <c r="L242" s="20" t="s">
        <v>118</v>
      </c>
      <c r="M242" s="20" t="s">
        <v>118</v>
      </c>
    </row>
    <row r="243" spans="1:14" ht="15.75">
      <c r="A243" s="23">
        <f t="shared" si="3"/>
        <v>242</v>
      </c>
      <c r="B243" s="20" t="s">
        <v>323</v>
      </c>
      <c r="C243" s="20" t="s">
        <v>686</v>
      </c>
      <c r="D243" s="20" t="s">
        <v>53</v>
      </c>
      <c r="E243" s="20" t="s">
        <v>687</v>
      </c>
      <c r="F243" s="20" t="s">
        <v>30</v>
      </c>
      <c r="G243" s="20" t="s">
        <v>266</v>
      </c>
      <c r="H243" s="20" t="s">
        <v>118</v>
      </c>
      <c r="I243" s="20" t="s">
        <v>118</v>
      </c>
      <c r="J243" s="20" t="s">
        <v>118</v>
      </c>
      <c r="K243" s="20" t="s">
        <v>118</v>
      </c>
      <c r="L243" s="20" t="s">
        <v>118</v>
      </c>
      <c r="M243" s="20" t="s">
        <v>118</v>
      </c>
    </row>
    <row r="244" spans="1:14" ht="15.75">
      <c r="A244" s="23">
        <f t="shared" si="3"/>
        <v>243</v>
      </c>
      <c r="B244" s="20" t="s">
        <v>243</v>
      </c>
      <c r="C244" s="20" t="s">
        <v>688</v>
      </c>
      <c r="D244" s="20" t="s">
        <v>14</v>
      </c>
      <c r="E244" s="20" t="s">
        <v>689</v>
      </c>
      <c r="F244" s="20" t="s">
        <v>30</v>
      </c>
      <c r="G244" s="20" t="s">
        <v>435</v>
      </c>
      <c r="H244" s="20" t="s">
        <v>118</v>
      </c>
      <c r="I244" s="20" t="s">
        <v>118</v>
      </c>
      <c r="J244" s="20" t="s">
        <v>118</v>
      </c>
      <c r="K244" s="20" t="s">
        <v>118</v>
      </c>
      <c r="L244" s="20" t="s">
        <v>118</v>
      </c>
      <c r="M244" s="20" t="s">
        <v>118</v>
      </c>
    </row>
    <row r="245" spans="1:14" ht="15.75">
      <c r="A245" s="23">
        <f t="shared" si="3"/>
        <v>244</v>
      </c>
      <c r="B245" s="20" t="s">
        <v>690</v>
      </c>
      <c r="C245" s="20" t="s">
        <v>194</v>
      </c>
      <c r="D245" s="20" t="s">
        <v>53</v>
      </c>
      <c r="E245" s="20"/>
      <c r="F245" s="20" t="s">
        <v>30</v>
      </c>
      <c r="G245" s="20" t="s">
        <v>122</v>
      </c>
      <c r="H245" s="20" t="s">
        <v>118</v>
      </c>
      <c r="I245" s="20" t="s">
        <v>118</v>
      </c>
      <c r="J245" s="20" t="s">
        <v>118</v>
      </c>
      <c r="K245" s="20" t="s">
        <v>118</v>
      </c>
      <c r="L245" s="20" t="s">
        <v>118</v>
      </c>
      <c r="M245" s="20" t="s">
        <v>118</v>
      </c>
    </row>
    <row r="246" spans="1:14" ht="15.75">
      <c r="A246" s="23">
        <f t="shared" si="3"/>
        <v>245</v>
      </c>
      <c r="B246" s="20" t="s">
        <v>691</v>
      </c>
      <c r="C246" s="20" t="s">
        <v>692</v>
      </c>
      <c r="D246" s="20" t="s">
        <v>53</v>
      </c>
      <c r="E246" s="20" t="s">
        <v>693</v>
      </c>
      <c r="F246" s="20" t="s">
        <v>30</v>
      </c>
      <c r="G246" s="20" t="s">
        <v>262</v>
      </c>
      <c r="H246" s="20" t="s">
        <v>505</v>
      </c>
      <c r="I246" s="20" t="s">
        <v>118</v>
      </c>
      <c r="J246" s="20" t="s">
        <v>118</v>
      </c>
      <c r="K246" s="20" t="s">
        <v>118</v>
      </c>
      <c r="L246" s="20" t="s">
        <v>118</v>
      </c>
      <c r="M246" s="20" t="s">
        <v>118</v>
      </c>
    </row>
    <row r="247" spans="1:14" ht="15.75">
      <c r="A247" s="23">
        <f t="shared" si="3"/>
        <v>246</v>
      </c>
      <c r="B247" s="20" t="s">
        <v>357</v>
      </c>
      <c r="C247" s="20" t="s">
        <v>183</v>
      </c>
      <c r="D247" s="20" t="s">
        <v>557</v>
      </c>
      <c r="E247" s="20" t="s">
        <v>694</v>
      </c>
      <c r="F247" s="20" t="s">
        <v>30</v>
      </c>
      <c r="G247" s="20" t="s">
        <v>262</v>
      </c>
      <c r="H247" s="20" t="s">
        <v>505</v>
      </c>
      <c r="I247" s="20" t="s">
        <v>118</v>
      </c>
      <c r="J247" s="20" t="s">
        <v>118</v>
      </c>
      <c r="K247" s="20" t="s">
        <v>118</v>
      </c>
      <c r="L247" s="20" t="s">
        <v>118</v>
      </c>
      <c r="M247" s="20" t="s">
        <v>118</v>
      </c>
    </row>
    <row r="248" spans="1:14" ht="15.75">
      <c r="A248" s="23">
        <f t="shared" si="3"/>
        <v>247</v>
      </c>
      <c r="B248" s="20" t="s">
        <v>696</v>
      </c>
      <c r="C248" s="20" t="s">
        <v>697</v>
      </c>
      <c r="D248" s="20" t="s">
        <v>698</v>
      </c>
      <c r="E248" s="20" t="s">
        <v>699</v>
      </c>
      <c r="F248" s="20" t="s">
        <v>13</v>
      </c>
      <c r="G248" s="20" t="s">
        <v>262</v>
      </c>
      <c r="H248" s="20" t="s">
        <v>118</v>
      </c>
      <c r="I248" s="20" t="s">
        <v>118</v>
      </c>
      <c r="J248" s="20" t="s">
        <v>118</v>
      </c>
      <c r="K248" s="20" t="s">
        <v>118</v>
      </c>
      <c r="L248" s="20" t="s">
        <v>118</v>
      </c>
      <c r="M248" s="20" t="s">
        <v>118</v>
      </c>
    </row>
    <row r="249" spans="1:14" ht="15.75">
      <c r="A249" s="23">
        <f t="shared" si="3"/>
        <v>248</v>
      </c>
      <c r="B249" s="20" t="s">
        <v>700</v>
      </c>
      <c r="C249" s="20" t="s">
        <v>506</v>
      </c>
      <c r="D249" s="20" t="s">
        <v>53</v>
      </c>
      <c r="E249" s="20" t="s">
        <v>180</v>
      </c>
      <c r="F249" s="20" t="s">
        <v>37</v>
      </c>
      <c r="G249" s="20" t="s">
        <v>173</v>
      </c>
      <c r="H249" s="20" t="s">
        <v>160</v>
      </c>
      <c r="I249" s="20" t="s">
        <v>118</v>
      </c>
      <c r="J249" s="20" t="s">
        <v>118</v>
      </c>
      <c r="K249" s="20" t="s">
        <v>118</v>
      </c>
      <c r="L249" s="20" t="s">
        <v>118</v>
      </c>
      <c r="M249" s="20" t="s">
        <v>118</v>
      </c>
    </row>
    <row r="250" spans="1:14" ht="15.75">
      <c r="A250" s="23">
        <f t="shared" si="3"/>
        <v>249</v>
      </c>
      <c r="B250" s="20" t="s">
        <v>372</v>
      </c>
      <c r="C250" s="20" t="s">
        <v>667</v>
      </c>
      <c r="D250" s="20" t="s">
        <v>14</v>
      </c>
      <c r="E250" s="20" t="s">
        <v>701</v>
      </c>
      <c r="F250" s="20" t="s">
        <v>13</v>
      </c>
      <c r="G250" s="20" t="s">
        <v>177</v>
      </c>
      <c r="H250" s="20" t="s">
        <v>118</v>
      </c>
      <c r="I250" s="20" t="s">
        <v>118</v>
      </c>
      <c r="J250" s="20" t="s">
        <v>118</v>
      </c>
      <c r="K250" s="20" t="s">
        <v>118</v>
      </c>
      <c r="L250" s="20" t="s">
        <v>118</v>
      </c>
      <c r="M250" s="20" t="s">
        <v>118</v>
      </c>
    </row>
    <row r="251" spans="1:14" ht="15.75">
      <c r="A251" s="23">
        <f t="shared" si="3"/>
        <v>250</v>
      </c>
      <c r="B251" s="20" t="s">
        <v>225</v>
      </c>
      <c r="C251" s="20" t="s">
        <v>702</v>
      </c>
      <c r="D251" s="20" t="s">
        <v>695</v>
      </c>
      <c r="E251" s="20" t="s">
        <v>703</v>
      </c>
      <c r="F251" s="20" t="s">
        <v>13</v>
      </c>
      <c r="G251" s="20" t="s">
        <v>146</v>
      </c>
      <c r="H251" s="20" t="s">
        <v>431</v>
      </c>
      <c r="I251" s="20" t="s">
        <v>120</v>
      </c>
      <c r="J251" s="20" t="s">
        <v>118</v>
      </c>
      <c r="K251" s="20" t="s">
        <v>118</v>
      </c>
      <c r="L251" s="20" t="s">
        <v>118</v>
      </c>
      <c r="M251" s="20" t="s">
        <v>118</v>
      </c>
    </row>
    <row r="252" spans="1:14" ht="15.75">
      <c r="A252" s="23">
        <f t="shared" si="3"/>
        <v>251</v>
      </c>
      <c r="B252" s="20" t="s">
        <v>704</v>
      </c>
      <c r="C252" s="20" t="s">
        <v>705</v>
      </c>
      <c r="D252" s="20" t="s">
        <v>695</v>
      </c>
      <c r="E252" s="20" t="s">
        <v>706</v>
      </c>
      <c r="F252" s="20" t="s">
        <v>13</v>
      </c>
      <c r="G252" s="20" t="s">
        <v>505</v>
      </c>
      <c r="H252" s="20" t="s">
        <v>167</v>
      </c>
      <c r="I252" s="20" t="s">
        <v>262</v>
      </c>
      <c r="J252" s="20" t="s">
        <v>118</v>
      </c>
      <c r="K252" s="20" t="s">
        <v>118</v>
      </c>
      <c r="L252" s="20" t="s">
        <v>118</v>
      </c>
      <c r="M252" s="20" t="s">
        <v>118</v>
      </c>
    </row>
    <row r="253" spans="1:14" ht="15.75">
      <c r="A253" s="23">
        <f t="shared" si="3"/>
        <v>252</v>
      </c>
      <c r="B253" s="20" t="s">
        <v>707</v>
      </c>
      <c r="C253" s="20" t="s">
        <v>708</v>
      </c>
      <c r="D253" s="20" t="s">
        <v>709</v>
      </c>
      <c r="E253" s="20" t="s">
        <v>180</v>
      </c>
      <c r="F253" s="20" t="s">
        <v>13</v>
      </c>
      <c r="G253" s="20" t="s">
        <v>146</v>
      </c>
      <c r="H253" s="20" t="s">
        <v>147</v>
      </c>
      <c r="I253" s="20" t="s">
        <v>118</v>
      </c>
      <c r="J253" s="20" t="s">
        <v>118</v>
      </c>
      <c r="K253" s="20" t="s">
        <v>118</v>
      </c>
      <c r="L253" s="20" t="s">
        <v>118</v>
      </c>
      <c r="M253" s="20" t="s">
        <v>118</v>
      </c>
    </row>
    <row r="254" spans="1:14" ht="15.75">
      <c r="A254" s="23">
        <f t="shared" si="3"/>
        <v>253</v>
      </c>
      <c r="B254" s="20" t="s">
        <v>710</v>
      </c>
      <c r="C254" s="20" t="s">
        <v>711</v>
      </c>
      <c r="D254" s="20" t="s">
        <v>14</v>
      </c>
      <c r="E254" s="20" t="s">
        <v>712</v>
      </c>
      <c r="F254" s="20" t="s">
        <v>13</v>
      </c>
      <c r="G254" s="20" t="s">
        <v>262</v>
      </c>
      <c r="H254" s="20" t="s">
        <v>118</v>
      </c>
      <c r="I254" s="20" t="s">
        <v>118</v>
      </c>
      <c r="J254" s="20" t="s">
        <v>118</v>
      </c>
      <c r="K254" s="20" t="s">
        <v>118</v>
      </c>
      <c r="L254" s="20" t="s">
        <v>118</v>
      </c>
      <c r="M254" s="20" t="s">
        <v>118</v>
      </c>
    </row>
    <row r="255" spans="1:14" ht="15.75">
      <c r="A255" s="23">
        <f t="shared" si="3"/>
        <v>254</v>
      </c>
      <c r="B255" s="20" t="s">
        <v>357</v>
      </c>
      <c r="C255" s="20" t="s">
        <v>713</v>
      </c>
      <c r="D255" s="20" t="s">
        <v>53</v>
      </c>
      <c r="E255" s="20" t="s">
        <v>714</v>
      </c>
      <c r="F255" s="20" t="s">
        <v>13</v>
      </c>
      <c r="G255" s="20" t="s">
        <v>167</v>
      </c>
      <c r="H255" s="20" t="s">
        <v>118</v>
      </c>
      <c r="I255" s="20" t="s">
        <v>118</v>
      </c>
      <c r="J255" s="20" t="s">
        <v>118</v>
      </c>
      <c r="K255" s="20" t="s">
        <v>118</v>
      </c>
      <c r="L255" s="20" t="s">
        <v>118</v>
      </c>
      <c r="M255" s="20" t="s">
        <v>118</v>
      </c>
      <c r="N255" s="20" t="s">
        <v>801</v>
      </c>
    </row>
    <row r="256" spans="1:14" ht="15.75">
      <c r="A256" s="23">
        <f t="shared" si="3"/>
        <v>255</v>
      </c>
      <c r="B256" s="20" t="s">
        <v>715</v>
      </c>
      <c r="C256" s="20" t="s">
        <v>716</v>
      </c>
      <c r="D256" s="20" t="s">
        <v>53</v>
      </c>
      <c r="E256" s="20" t="s">
        <v>717</v>
      </c>
      <c r="F256" s="20" t="s">
        <v>13</v>
      </c>
      <c r="G256" s="20" t="s">
        <v>266</v>
      </c>
      <c r="H256" s="20" t="s">
        <v>118</v>
      </c>
      <c r="I256" s="20" t="s">
        <v>118</v>
      </c>
      <c r="J256" s="20" t="s">
        <v>118</v>
      </c>
      <c r="K256" s="20" t="s">
        <v>118</v>
      </c>
      <c r="L256" s="20" t="s">
        <v>118</v>
      </c>
      <c r="M256" s="20" t="s">
        <v>118</v>
      </c>
    </row>
    <row r="257" spans="1:14" ht="15.75">
      <c r="A257" s="23">
        <f t="shared" si="3"/>
        <v>256</v>
      </c>
      <c r="B257" s="20" t="s">
        <v>718</v>
      </c>
      <c r="C257" s="20" t="s">
        <v>719</v>
      </c>
      <c r="D257" s="20" t="s">
        <v>14</v>
      </c>
      <c r="E257" s="20" t="s">
        <v>720</v>
      </c>
      <c r="F257" s="20" t="s">
        <v>721</v>
      </c>
      <c r="G257" s="20" t="s">
        <v>505</v>
      </c>
      <c r="H257" s="20" t="s">
        <v>262</v>
      </c>
      <c r="I257" s="20" t="s">
        <v>118</v>
      </c>
      <c r="J257" s="20" t="s">
        <v>118</v>
      </c>
      <c r="K257" s="20" t="s">
        <v>118</v>
      </c>
      <c r="L257" s="20" t="s">
        <v>118</v>
      </c>
      <c r="M257" s="20" t="s">
        <v>118</v>
      </c>
    </row>
    <row r="258" spans="1:14" ht="15.75">
      <c r="A258" s="23">
        <f t="shared" si="3"/>
        <v>257</v>
      </c>
      <c r="B258" s="20" t="s">
        <v>722</v>
      </c>
      <c r="C258" s="20" t="s">
        <v>723</v>
      </c>
      <c r="D258" s="20" t="s">
        <v>53</v>
      </c>
      <c r="E258" s="20" t="s">
        <v>724</v>
      </c>
      <c r="F258" s="20" t="s">
        <v>13</v>
      </c>
      <c r="G258" s="20" t="s">
        <v>505</v>
      </c>
      <c r="H258" s="20" t="s">
        <v>118</v>
      </c>
      <c r="I258" s="20" t="s">
        <v>118</v>
      </c>
      <c r="J258" s="20" t="s">
        <v>118</v>
      </c>
      <c r="K258" s="20" t="s">
        <v>118</v>
      </c>
      <c r="L258" s="20" t="s">
        <v>118</v>
      </c>
      <c r="M258" s="20" t="s">
        <v>118</v>
      </c>
    </row>
    <row r="259" spans="1:14" ht="15.75">
      <c r="A259" s="23">
        <f t="shared" si="3"/>
        <v>258</v>
      </c>
      <c r="B259" s="20" t="s">
        <v>725</v>
      </c>
      <c r="C259" s="20" t="s">
        <v>726</v>
      </c>
      <c r="D259" s="20" t="s">
        <v>14</v>
      </c>
      <c r="E259" s="20" t="s">
        <v>727</v>
      </c>
      <c r="F259" s="20" t="s">
        <v>721</v>
      </c>
      <c r="G259" s="20" t="s">
        <v>262</v>
      </c>
      <c r="H259" s="20" t="s">
        <v>118</v>
      </c>
      <c r="I259" s="20" t="s">
        <v>118</v>
      </c>
      <c r="J259" s="20" t="s">
        <v>118</v>
      </c>
      <c r="K259" s="20" t="s">
        <v>118</v>
      </c>
      <c r="L259" s="20" t="s">
        <v>118</v>
      </c>
      <c r="M259" s="20" t="s">
        <v>118</v>
      </c>
    </row>
    <row r="260" spans="1:14" ht="15.75">
      <c r="A260" s="23">
        <f t="shared" si="3"/>
        <v>259</v>
      </c>
      <c r="B260" s="20" t="s">
        <v>728</v>
      </c>
      <c r="C260" s="20" t="s">
        <v>729</v>
      </c>
      <c r="D260" s="20" t="s">
        <v>14</v>
      </c>
      <c r="E260" s="20" t="s">
        <v>180</v>
      </c>
      <c r="F260" s="20" t="s">
        <v>13</v>
      </c>
      <c r="G260" s="20" t="s">
        <v>262</v>
      </c>
      <c r="H260" s="20" t="s">
        <v>118</v>
      </c>
      <c r="I260" s="20" t="s">
        <v>118</v>
      </c>
      <c r="J260" s="20" t="s">
        <v>118</v>
      </c>
      <c r="K260" s="20" t="s">
        <v>118</v>
      </c>
      <c r="L260" s="20" t="s">
        <v>118</v>
      </c>
      <c r="M260" s="20" t="s">
        <v>118</v>
      </c>
    </row>
    <row r="261" spans="1:14" ht="15.75">
      <c r="A261" s="23">
        <f t="shared" si="3"/>
        <v>260</v>
      </c>
      <c r="B261" s="20" t="s">
        <v>730</v>
      </c>
      <c r="C261" s="20" t="s">
        <v>190</v>
      </c>
      <c r="D261" s="20" t="s">
        <v>14</v>
      </c>
      <c r="E261" s="20" t="s">
        <v>731</v>
      </c>
      <c r="F261" s="20" t="s">
        <v>13</v>
      </c>
      <c r="G261" s="20" t="s">
        <v>435</v>
      </c>
      <c r="H261" s="20" t="s">
        <v>173</v>
      </c>
      <c r="I261" s="20" t="s">
        <v>120</v>
      </c>
      <c r="J261" s="20" t="s">
        <v>118</v>
      </c>
      <c r="K261" s="20" t="s">
        <v>118</v>
      </c>
      <c r="L261" s="20" t="s">
        <v>118</v>
      </c>
      <c r="M261" s="20" t="s">
        <v>118</v>
      </c>
    </row>
    <row r="262" spans="1:14" ht="15.75">
      <c r="A262" s="23">
        <f t="shared" si="3"/>
        <v>261</v>
      </c>
      <c r="B262" s="20" t="s">
        <v>273</v>
      </c>
      <c r="C262" s="20" t="s">
        <v>732</v>
      </c>
      <c r="D262" s="20" t="s">
        <v>53</v>
      </c>
      <c r="E262" s="20" t="s">
        <v>733</v>
      </c>
      <c r="F262" s="20" t="s">
        <v>734</v>
      </c>
      <c r="G262" s="20" t="s">
        <v>266</v>
      </c>
      <c r="H262" s="20" t="s">
        <v>262</v>
      </c>
      <c r="I262" s="20" t="s">
        <v>118</v>
      </c>
      <c r="J262" s="20" t="s">
        <v>118</v>
      </c>
      <c r="K262" s="20" t="s">
        <v>118</v>
      </c>
      <c r="L262" s="20" t="s">
        <v>118</v>
      </c>
      <c r="M262" s="20" t="s">
        <v>118</v>
      </c>
    </row>
    <row r="263" spans="1:14" ht="15.75">
      <c r="A263" s="23">
        <f t="shared" si="3"/>
        <v>262</v>
      </c>
      <c r="B263" s="20" t="s">
        <v>735</v>
      </c>
      <c r="C263" s="20" t="s">
        <v>736</v>
      </c>
      <c r="D263" s="20" t="s">
        <v>20</v>
      </c>
      <c r="E263" s="20" t="s">
        <v>737</v>
      </c>
      <c r="F263" s="20" t="s">
        <v>13</v>
      </c>
      <c r="G263" s="20" t="s">
        <v>266</v>
      </c>
      <c r="H263" s="20" t="s">
        <v>167</v>
      </c>
      <c r="I263" s="20" t="s">
        <v>118</v>
      </c>
      <c r="J263" s="20" t="s">
        <v>118</v>
      </c>
      <c r="K263" s="20" t="s">
        <v>118</v>
      </c>
      <c r="L263" s="20" t="s">
        <v>118</v>
      </c>
      <c r="M263" s="20" t="s">
        <v>118</v>
      </c>
    </row>
    <row r="264" spans="1:14" ht="15.75">
      <c r="A264" s="23">
        <f t="shared" si="3"/>
        <v>263</v>
      </c>
      <c r="B264" s="20" t="s">
        <v>738</v>
      </c>
      <c r="C264" s="20" t="s">
        <v>739</v>
      </c>
      <c r="D264" s="20" t="s">
        <v>53</v>
      </c>
      <c r="E264" s="20"/>
      <c r="F264" s="20" t="s">
        <v>13</v>
      </c>
      <c r="G264" s="20" t="s">
        <v>146</v>
      </c>
      <c r="H264" s="20" t="s">
        <v>147</v>
      </c>
      <c r="I264" s="20" t="s">
        <v>118</v>
      </c>
      <c r="J264" s="20" t="s">
        <v>118</v>
      </c>
      <c r="K264" s="20" t="s">
        <v>118</v>
      </c>
      <c r="L264" s="20" t="s">
        <v>118</v>
      </c>
      <c r="M264" s="20" t="s">
        <v>118</v>
      </c>
    </row>
    <row r="265" spans="1:14" ht="15.75">
      <c r="A265" s="23">
        <f t="shared" si="3"/>
        <v>264</v>
      </c>
      <c r="B265" s="20" t="s">
        <v>740</v>
      </c>
      <c r="C265" s="20" t="s">
        <v>741</v>
      </c>
      <c r="D265" s="20" t="s">
        <v>53</v>
      </c>
      <c r="E265" s="20" t="s">
        <v>742</v>
      </c>
      <c r="F265" s="20" t="s">
        <v>13</v>
      </c>
      <c r="G265" s="20" t="s">
        <v>147</v>
      </c>
      <c r="H265" s="20" t="s">
        <v>118</v>
      </c>
      <c r="I265" s="20" t="s">
        <v>118</v>
      </c>
      <c r="J265" s="20" t="s">
        <v>118</v>
      </c>
      <c r="K265" s="20" t="s">
        <v>118</v>
      </c>
      <c r="L265" s="20" t="s">
        <v>118</v>
      </c>
      <c r="M265" s="20" t="s">
        <v>118</v>
      </c>
    </row>
    <row r="266" spans="1:14" ht="15.75">
      <c r="A266" s="23">
        <f t="shared" si="3"/>
        <v>265</v>
      </c>
      <c r="B266" s="20" t="s">
        <v>303</v>
      </c>
      <c r="C266" s="20" t="s">
        <v>743</v>
      </c>
      <c r="D266" s="20" t="s">
        <v>53</v>
      </c>
      <c r="E266" s="20" t="s">
        <v>744</v>
      </c>
      <c r="F266" s="20" t="s">
        <v>13</v>
      </c>
      <c r="G266" s="20" t="s">
        <v>147</v>
      </c>
      <c r="H266" s="20" t="s">
        <v>146</v>
      </c>
      <c r="I266" s="20" t="s">
        <v>118</v>
      </c>
      <c r="J266" s="20" t="s">
        <v>118</v>
      </c>
      <c r="K266" s="20" t="s">
        <v>118</v>
      </c>
      <c r="L266" s="20" t="s">
        <v>118</v>
      </c>
      <c r="M266" s="20" t="s">
        <v>118</v>
      </c>
    </row>
    <row r="267" spans="1:14" ht="15.75">
      <c r="A267" s="23">
        <f t="shared" si="3"/>
        <v>266</v>
      </c>
      <c r="B267" s="20" t="s">
        <v>225</v>
      </c>
      <c r="C267" s="20" t="s">
        <v>745</v>
      </c>
      <c r="D267" s="20" t="s">
        <v>53</v>
      </c>
      <c r="E267" s="20" t="s">
        <v>180</v>
      </c>
      <c r="F267" s="20" t="s">
        <v>13</v>
      </c>
      <c r="G267" s="20" t="s">
        <v>266</v>
      </c>
      <c r="H267" s="20" t="s">
        <v>118</v>
      </c>
      <c r="I267" s="20" t="s">
        <v>118</v>
      </c>
      <c r="J267" s="20" t="s">
        <v>118</v>
      </c>
      <c r="K267" s="20" t="s">
        <v>118</v>
      </c>
      <c r="L267" s="20" t="s">
        <v>118</v>
      </c>
      <c r="M267" s="20" t="s">
        <v>118</v>
      </c>
    </row>
    <row r="268" spans="1:14" ht="15.75">
      <c r="A268" s="23">
        <f t="shared" si="3"/>
        <v>267</v>
      </c>
      <c r="B268" s="20" t="s">
        <v>746</v>
      </c>
      <c r="C268" s="20" t="s">
        <v>747</v>
      </c>
      <c r="D268" s="20" t="s">
        <v>695</v>
      </c>
      <c r="E268" s="20" t="s">
        <v>748</v>
      </c>
      <c r="F268" s="20" t="s">
        <v>13</v>
      </c>
      <c r="G268" s="20" t="s">
        <v>146</v>
      </c>
      <c r="H268" s="20" t="s">
        <v>147</v>
      </c>
      <c r="I268" s="20" t="s">
        <v>120</v>
      </c>
      <c r="J268" s="20" t="s">
        <v>431</v>
      </c>
      <c r="K268" s="20" t="s">
        <v>173</v>
      </c>
      <c r="L268" s="20" t="s">
        <v>122</v>
      </c>
      <c r="M268" s="20" t="s">
        <v>118</v>
      </c>
      <c r="N268" s="20" t="s">
        <v>803</v>
      </c>
    </row>
    <row r="269" spans="1:14" ht="15.75">
      <c r="A269" s="23">
        <f t="shared" si="3"/>
        <v>268</v>
      </c>
      <c r="B269" s="20" t="s">
        <v>718</v>
      </c>
      <c r="C269" s="20" t="s">
        <v>749</v>
      </c>
      <c r="D269" s="20"/>
      <c r="E269" s="20"/>
      <c r="F269" s="20" t="s">
        <v>750</v>
      </c>
      <c r="G269" s="20" t="s">
        <v>146</v>
      </c>
      <c r="H269" s="20" t="s">
        <v>118</v>
      </c>
      <c r="I269" s="20" t="s">
        <v>118</v>
      </c>
      <c r="J269" s="20" t="s">
        <v>118</v>
      </c>
      <c r="K269" s="20" t="s">
        <v>118</v>
      </c>
      <c r="L269" s="20" t="s">
        <v>118</v>
      </c>
      <c r="M269" s="20" t="s">
        <v>118</v>
      </c>
    </row>
    <row r="270" spans="1:14" ht="15.75">
      <c r="A270" s="23">
        <f t="shared" si="3"/>
        <v>269</v>
      </c>
      <c r="B270" s="20" t="s">
        <v>186</v>
      </c>
      <c r="C270" s="20" t="s">
        <v>751</v>
      </c>
      <c r="D270" s="20" t="s">
        <v>14</v>
      </c>
      <c r="E270" s="20" t="s">
        <v>752</v>
      </c>
      <c r="F270" s="20" t="s">
        <v>13</v>
      </c>
      <c r="G270" s="20" t="s">
        <v>146</v>
      </c>
      <c r="H270" s="20" t="s">
        <v>147</v>
      </c>
      <c r="I270" s="20" t="s">
        <v>118</v>
      </c>
      <c r="J270" s="20" t="s">
        <v>118</v>
      </c>
      <c r="K270" s="20" t="s">
        <v>118</v>
      </c>
      <c r="L270" s="20" t="s">
        <v>118</v>
      </c>
      <c r="M270" s="20" t="s">
        <v>118</v>
      </c>
    </row>
    <row r="271" spans="1:14" ht="15.75">
      <c r="A271" s="23">
        <f t="shared" si="3"/>
        <v>270</v>
      </c>
      <c r="B271" s="20" t="s">
        <v>633</v>
      </c>
      <c r="C271" s="20" t="s">
        <v>753</v>
      </c>
      <c r="D271" s="20" t="s">
        <v>53</v>
      </c>
      <c r="E271" s="20" t="s">
        <v>754</v>
      </c>
      <c r="F271" s="20" t="s">
        <v>13</v>
      </c>
      <c r="G271" s="20" t="s">
        <v>262</v>
      </c>
      <c r="H271" s="20" t="s">
        <v>118</v>
      </c>
      <c r="I271" s="20" t="s">
        <v>118</v>
      </c>
      <c r="J271" s="20" t="s">
        <v>118</v>
      </c>
      <c r="K271" s="20" t="s">
        <v>118</v>
      </c>
      <c r="L271" s="20" t="s">
        <v>118</v>
      </c>
      <c r="M271" s="20" t="s">
        <v>118</v>
      </c>
    </row>
    <row r="272" spans="1:14" ht="15.75">
      <c r="A272" s="23">
        <f t="shared" si="3"/>
        <v>271</v>
      </c>
      <c r="B272" s="20" t="s">
        <v>755</v>
      </c>
      <c r="C272" s="20" t="s">
        <v>756</v>
      </c>
      <c r="D272" s="20" t="s">
        <v>20</v>
      </c>
      <c r="E272" s="20" t="s">
        <v>757</v>
      </c>
      <c r="F272" s="20" t="s">
        <v>758</v>
      </c>
      <c r="G272" s="20" t="s">
        <v>146</v>
      </c>
      <c r="H272" s="20" t="s">
        <v>118</v>
      </c>
      <c r="I272" s="20" t="s">
        <v>118</v>
      </c>
      <c r="J272" s="20" t="s">
        <v>118</v>
      </c>
      <c r="K272" s="20" t="s">
        <v>118</v>
      </c>
      <c r="L272" s="20" t="s">
        <v>118</v>
      </c>
      <c r="M272" s="20" t="s">
        <v>118</v>
      </c>
    </row>
    <row r="273" spans="1:13" ht="15.75">
      <c r="A273" s="23">
        <f t="shared" si="3"/>
        <v>272</v>
      </c>
      <c r="B273" s="20" t="s">
        <v>759</v>
      </c>
      <c r="C273" s="20" t="s">
        <v>760</v>
      </c>
      <c r="D273" s="20" t="s">
        <v>761</v>
      </c>
      <c r="E273" s="20" t="s">
        <v>180</v>
      </c>
      <c r="F273" s="20" t="s">
        <v>13</v>
      </c>
      <c r="G273" s="20" t="s">
        <v>167</v>
      </c>
      <c r="H273" s="20" t="s">
        <v>118</v>
      </c>
      <c r="I273" s="20" t="s">
        <v>118</v>
      </c>
      <c r="J273" s="20" t="s">
        <v>118</v>
      </c>
      <c r="K273" s="20" t="s">
        <v>118</v>
      </c>
      <c r="L273" s="20" t="s">
        <v>118</v>
      </c>
      <c r="M273" s="20" t="s">
        <v>118</v>
      </c>
    </row>
    <row r="274" spans="1:13" ht="15.75">
      <c r="A274" s="23">
        <f t="shared" si="3"/>
        <v>273</v>
      </c>
      <c r="B274" s="20" t="s">
        <v>273</v>
      </c>
      <c r="C274" s="20" t="s">
        <v>618</v>
      </c>
      <c r="D274" s="20" t="s">
        <v>53</v>
      </c>
      <c r="E274" s="20" t="s">
        <v>762</v>
      </c>
      <c r="F274" s="20" t="s">
        <v>13</v>
      </c>
      <c r="G274" s="20" t="s">
        <v>147</v>
      </c>
      <c r="H274" s="20" t="s">
        <v>146</v>
      </c>
      <c r="I274" s="20" t="s">
        <v>118</v>
      </c>
      <c r="J274" s="20" t="s">
        <v>118</v>
      </c>
      <c r="K274" s="20" t="s">
        <v>118</v>
      </c>
      <c r="L274" s="20" t="s">
        <v>118</v>
      </c>
      <c r="M274" s="20" t="s">
        <v>118</v>
      </c>
    </row>
    <row r="275" spans="1:13" ht="15.75">
      <c r="A275" s="23">
        <f t="shared" si="3"/>
        <v>274</v>
      </c>
      <c r="B275" s="20" t="s">
        <v>763</v>
      </c>
      <c r="C275" s="20" t="s">
        <v>764</v>
      </c>
      <c r="D275" s="20" t="s">
        <v>14</v>
      </c>
      <c r="E275" s="20" t="s">
        <v>180</v>
      </c>
      <c r="F275" s="20" t="s">
        <v>13</v>
      </c>
      <c r="G275" s="20" t="s">
        <v>146</v>
      </c>
      <c r="H275" s="20" t="s">
        <v>118</v>
      </c>
      <c r="I275" s="20" t="s">
        <v>118</v>
      </c>
      <c r="J275" s="20" t="s">
        <v>118</v>
      </c>
      <c r="K275" s="20" t="s">
        <v>118</v>
      </c>
      <c r="L275" s="20" t="s">
        <v>118</v>
      </c>
      <c r="M275" s="20" t="s">
        <v>118</v>
      </c>
    </row>
    <row r="276" spans="1:13" ht="15.75">
      <c r="A276" s="23">
        <f t="shared" si="3"/>
        <v>275</v>
      </c>
      <c r="B276" s="20" t="s">
        <v>765</v>
      </c>
      <c r="C276" s="20" t="s">
        <v>766</v>
      </c>
      <c r="D276" s="20" t="s">
        <v>14</v>
      </c>
      <c r="E276" s="20" t="s">
        <v>767</v>
      </c>
      <c r="F276" s="20" t="s">
        <v>13</v>
      </c>
      <c r="G276" s="20" t="s">
        <v>146</v>
      </c>
      <c r="H276" s="20" t="s">
        <v>118</v>
      </c>
      <c r="I276" s="20" t="s">
        <v>118</v>
      </c>
      <c r="J276" s="20" t="s">
        <v>118</v>
      </c>
      <c r="K276" s="20" t="s">
        <v>118</v>
      </c>
      <c r="L276" s="20" t="s">
        <v>118</v>
      </c>
      <c r="M276" s="20" t="s">
        <v>118</v>
      </c>
    </row>
    <row r="277" spans="1:13" ht="15.75">
      <c r="A277" s="23">
        <f t="shared" si="3"/>
        <v>276</v>
      </c>
      <c r="B277" s="20" t="s">
        <v>290</v>
      </c>
      <c r="C277" s="20" t="s">
        <v>768</v>
      </c>
      <c r="D277" s="20" t="s">
        <v>14</v>
      </c>
      <c r="E277" s="20" t="s">
        <v>769</v>
      </c>
      <c r="F277" s="20" t="s">
        <v>13</v>
      </c>
      <c r="G277" s="20" t="s">
        <v>159</v>
      </c>
      <c r="H277" s="20" t="s">
        <v>118</v>
      </c>
      <c r="I277" s="20" t="s">
        <v>118</v>
      </c>
      <c r="J277" s="20" t="s">
        <v>118</v>
      </c>
      <c r="K277" s="20" t="s">
        <v>118</v>
      </c>
      <c r="L277" s="20" t="s">
        <v>118</v>
      </c>
      <c r="M277" s="20" t="s">
        <v>118</v>
      </c>
    </row>
    <row r="278" spans="1:13" ht="15.75">
      <c r="A278" s="23">
        <f t="shared" si="3"/>
        <v>277</v>
      </c>
      <c r="B278" s="20" t="s">
        <v>633</v>
      </c>
      <c r="C278" s="20" t="s">
        <v>770</v>
      </c>
      <c r="D278" s="20" t="s">
        <v>14</v>
      </c>
      <c r="E278" s="20" t="s">
        <v>771</v>
      </c>
      <c r="F278" s="20" t="s">
        <v>13</v>
      </c>
      <c r="G278" s="20" t="s">
        <v>167</v>
      </c>
      <c r="H278" s="20" t="s">
        <v>146</v>
      </c>
      <c r="I278" s="20" t="s">
        <v>118</v>
      </c>
      <c r="J278" s="20" t="s">
        <v>118</v>
      </c>
      <c r="K278" s="20" t="s">
        <v>118</v>
      </c>
      <c r="L278" s="20" t="s">
        <v>118</v>
      </c>
      <c r="M278" s="20" t="s">
        <v>118</v>
      </c>
    </row>
    <row r="279" spans="1:13" ht="15.75">
      <c r="A279" s="23">
        <f t="shared" ref="A279:A300" si="4">A278+1</f>
        <v>278</v>
      </c>
      <c r="B279" s="20" t="s">
        <v>772</v>
      </c>
      <c r="C279" s="20" t="s">
        <v>773</v>
      </c>
      <c r="D279" s="20" t="s">
        <v>53</v>
      </c>
      <c r="E279" s="20" t="s">
        <v>774</v>
      </c>
      <c r="F279" s="20" t="s">
        <v>7</v>
      </c>
      <c r="G279" s="20" t="s">
        <v>431</v>
      </c>
      <c r="H279" s="20" t="s">
        <v>118</v>
      </c>
      <c r="I279" s="20" t="s">
        <v>118</v>
      </c>
      <c r="J279" s="20" t="s">
        <v>118</v>
      </c>
      <c r="K279" s="20" t="s">
        <v>118</v>
      </c>
      <c r="L279" s="20" t="s">
        <v>118</v>
      </c>
      <c r="M279" s="20" t="s">
        <v>118</v>
      </c>
    </row>
    <row r="280" spans="1:13" ht="15.75">
      <c r="A280" s="23">
        <f t="shared" si="4"/>
        <v>279</v>
      </c>
      <c r="B280" s="20" t="s">
        <v>775</v>
      </c>
      <c r="C280" s="20" t="s">
        <v>776</v>
      </c>
      <c r="D280" s="20" t="s">
        <v>14</v>
      </c>
      <c r="E280" s="20" t="s">
        <v>777</v>
      </c>
      <c r="F280" s="20" t="s">
        <v>778</v>
      </c>
      <c r="G280" s="20" t="s">
        <v>262</v>
      </c>
      <c r="H280" s="20" t="s">
        <v>505</v>
      </c>
      <c r="I280" s="20" t="s">
        <v>118</v>
      </c>
      <c r="J280" s="20" t="s">
        <v>118</v>
      </c>
      <c r="K280" s="20" t="s">
        <v>118</v>
      </c>
      <c r="L280" s="20" t="s">
        <v>118</v>
      </c>
      <c r="M280" s="20" t="s">
        <v>118</v>
      </c>
    </row>
    <row r="281" spans="1:13" ht="15.75">
      <c r="A281" s="23">
        <f t="shared" si="4"/>
        <v>280</v>
      </c>
      <c r="B281" s="20" t="s">
        <v>779</v>
      </c>
      <c r="C281" s="20" t="s">
        <v>780</v>
      </c>
      <c r="D281" s="20" t="s">
        <v>14</v>
      </c>
      <c r="E281" s="20" t="s">
        <v>781</v>
      </c>
      <c r="F281" s="20" t="s">
        <v>7</v>
      </c>
      <c r="G281" s="20" t="s">
        <v>122</v>
      </c>
      <c r="H281" s="20" t="s">
        <v>118</v>
      </c>
      <c r="I281" s="20" t="s">
        <v>118</v>
      </c>
      <c r="J281" s="20" t="s">
        <v>118</v>
      </c>
      <c r="K281" s="20" t="s">
        <v>118</v>
      </c>
      <c r="L281" s="20" t="s">
        <v>118</v>
      </c>
      <c r="M281" s="20" t="s">
        <v>118</v>
      </c>
    </row>
    <row r="282" spans="1:13" ht="15.75">
      <c r="A282" s="23">
        <f t="shared" si="4"/>
        <v>281</v>
      </c>
      <c r="B282" s="20" t="s">
        <v>475</v>
      </c>
      <c r="C282" s="20" t="s">
        <v>782</v>
      </c>
      <c r="D282" s="20" t="s">
        <v>631</v>
      </c>
      <c r="E282" s="20"/>
      <c r="F282" s="20" t="s">
        <v>7</v>
      </c>
      <c r="G282" s="20" t="s">
        <v>673</v>
      </c>
      <c r="H282" s="20" t="s">
        <v>167</v>
      </c>
      <c r="I282" s="20" t="s">
        <v>147</v>
      </c>
      <c r="J282" s="20" t="s">
        <v>118</v>
      </c>
      <c r="K282" s="20" t="s">
        <v>118</v>
      </c>
      <c r="L282" s="20" t="s">
        <v>118</v>
      </c>
      <c r="M282" s="20" t="s">
        <v>118</v>
      </c>
    </row>
    <row r="283" spans="1:13" ht="15.75">
      <c r="A283" s="23">
        <f t="shared" si="4"/>
        <v>282</v>
      </c>
      <c r="B283" s="20" t="s">
        <v>783</v>
      </c>
      <c r="C283" s="20" t="s">
        <v>589</v>
      </c>
      <c r="D283" s="20" t="s">
        <v>53</v>
      </c>
      <c r="E283" s="20" t="s">
        <v>784</v>
      </c>
      <c r="F283" s="20" t="s">
        <v>7</v>
      </c>
      <c r="G283" s="20" t="s">
        <v>262</v>
      </c>
      <c r="H283" s="20" t="s">
        <v>118</v>
      </c>
      <c r="I283" s="20" t="s">
        <v>118</v>
      </c>
      <c r="J283" s="20" t="s">
        <v>118</v>
      </c>
      <c r="K283" s="20" t="s">
        <v>118</v>
      </c>
      <c r="L283" s="20" t="s">
        <v>118</v>
      </c>
      <c r="M283" s="20" t="s">
        <v>118</v>
      </c>
    </row>
    <row r="284" spans="1:13" ht="15.75">
      <c r="A284" s="23">
        <f t="shared" si="4"/>
        <v>283</v>
      </c>
      <c r="B284" s="20" t="s">
        <v>691</v>
      </c>
      <c r="C284" s="20" t="s">
        <v>785</v>
      </c>
      <c r="D284" s="20" t="s">
        <v>53</v>
      </c>
      <c r="E284" s="20" t="s">
        <v>786</v>
      </c>
      <c r="F284" s="20" t="s">
        <v>7</v>
      </c>
      <c r="G284" s="20" t="s">
        <v>147</v>
      </c>
      <c r="H284" s="20" t="s">
        <v>146</v>
      </c>
      <c r="I284" s="20" t="s">
        <v>118</v>
      </c>
      <c r="J284" s="20" t="s">
        <v>118</v>
      </c>
      <c r="K284" s="20" t="s">
        <v>118</v>
      </c>
      <c r="L284" s="20" t="s">
        <v>118</v>
      </c>
      <c r="M284" s="20" t="s">
        <v>118</v>
      </c>
    </row>
    <row r="285" spans="1:13" ht="15.75">
      <c r="A285" s="23">
        <f t="shared" si="4"/>
        <v>284</v>
      </c>
      <c r="B285" s="20" t="s">
        <v>225</v>
      </c>
      <c r="C285" s="20" t="s">
        <v>447</v>
      </c>
      <c r="D285" s="20" t="s">
        <v>14</v>
      </c>
      <c r="E285" s="20"/>
      <c r="F285" s="20" t="s">
        <v>778</v>
      </c>
      <c r="G285" s="20" t="s">
        <v>159</v>
      </c>
      <c r="H285" s="20" t="s">
        <v>118</v>
      </c>
      <c r="I285" s="20" t="s">
        <v>118</v>
      </c>
      <c r="J285" s="20" t="s">
        <v>118</v>
      </c>
      <c r="K285" s="20" t="s">
        <v>118</v>
      </c>
      <c r="L285" s="20" t="s">
        <v>118</v>
      </c>
      <c r="M285" s="20" t="s">
        <v>118</v>
      </c>
    </row>
    <row r="286" spans="1:13" ht="15.75">
      <c r="A286" s="23">
        <f t="shared" si="4"/>
        <v>285</v>
      </c>
      <c r="B286" s="20" t="s">
        <v>787</v>
      </c>
      <c r="C286" s="20" t="s">
        <v>788</v>
      </c>
      <c r="D286" s="20" t="s">
        <v>53</v>
      </c>
      <c r="E286" s="20" t="s">
        <v>789</v>
      </c>
      <c r="F286" s="20" t="s">
        <v>7</v>
      </c>
      <c r="G286" s="20" t="s">
        <v>146</v>
      </c>
      <c r="H286" s="20" t="s">
        <v>147</v>
      </c>
      <c r="I286" s="20" t="s">
        <v>118</v>
      </c>
      <c r="J286" s="20" t="s">
        <v>118</v>
      </c>
      <c r="K286" s="20" t="s">
        <v>118</v>
      </c>
      <c r="L286" s="20" t="s">
        <v>118</v>
      </c>
      <c r="M286" s="20" t="s">
        <v>118</v>
      </c>
    </row>
    <row r="287" spans="1:13" ht="15.75">
      <c r="A287" s="23">
        <f t="shared" si="4"/>
        <v>286</v>
      </c>
      <c r="B287" s="20" t="s">
        <v>790</v>
      </c>
      <c r="C287" s="20" t="s">
        <v>598</v>
      </c>
      <c r="D287" s="20" t="s">
        <v>631</v>
      </c>
      <c r="E287" s="20" t="s">
        <v>791</v>
      </c>
      <c r="F287" s="20" t="s">
        <v>750</v>
      </c>
      <c r="G287" s="20" t="s">
        <v>266</v>
      </c>
      <c r="H287" s="20" t="s">
        <v>118</v>
      </c>
      <c r="I287" s="20" t="s">
        <v>118</v>
      </c>
      <c r="J287" s="20" t="s">
        <v>118</v>
      </c>
      <c r="K287" s="20" t="s">
        <v>118</v>
      </c>
      <c r="L287" s="20" t="s">
        <v>118</v>
      </c>
      <c r="M287" s="20" t="s">
        <v>118</v>
      </c>
    </row>
    <row r="288" spans="1:13" ht="15.75">
      <c r="A288" s="23">
        <f t="shared" si="4"/>
        <v>287</v>
      </c>
      <c r="B288" s="20" t="s">
        <v>792</v>
      </c>
      <c r="C288" s="20" t="s">
        <v>793</v>
      </c>
      <c r="D288" s="20" t="s">
        <v>800</v>
      </c>
      <c r="E288" s="20" t="s">
        <v>794</v>
      </c>
      <c r="F288" s="20" t="s">
        <v>750</v>
      </c>
      <c r="G288" s="20" t="s">
        <v>159</v>
      </c>
      <c r="H288" s="20" t="s">
        <v>118</v>
      </c>
      <c r="I288" s="20" t="s">
        <v>118</v>
      </c>
      <c r="J288" s="20" t="s">
        <v>118</v>
      </c>
      <c r="K288" s="20" t="s">
        <v>118</v>
      </c>
      <c r="L288" s="20" t="s">
        <v>118</v>
      </c>
      <c r="M288" s="20" t="s">
        <v>118</v>
      </c>
    </row>
    <row r="289" spans="1:13" ht="15.75">
      <c r="A289" s="23">
        <f t="shared" si="4"/>
        <v>288</v>
      </c>
      <c r="B289" s="20" t="s">
        <v>795</v>
      </c>
      <c r="C289" s="20" t="s">
        <v>796</v>
      </c>
      <c r="D289" s="20" t="s">
        <v>53</v>
      </c>
      <c r="E289" s="20" t="s">
        <v>797</v>
      </c>
      <c r="F289" s="20" t="s">
        <v>7</v>
      </c>
      <c r="G289" s="20" t="s">
        <v>147</v>
      </c>
      <c r="H289" s="20" t="s">
        <v>167</v>
      </c>
      <c r="I289" s="20" t="s">
        <v>118</v>
      </c>
      <c r="J289" s="20" t="s">
        <v>118</v>
      </c>
      <c r="K289" s="20" t="s">
        <v>118</v>
      </c>
      <c r="L289" s="20" t="s">
        <v>118</v>
      </c>
      <c r="M289" s="20" t="s">
        <v>118</v>
      </c>
    </row>
    <row r="290" spans="1:13" ht="15.75">
      <c r="A290" s="23">
        <f t="shared" si="4"/>
        <v>289</v>
      </c>
      <c r="B290" s="20" t="s">
        <v>798</v>
      </c>
      <c r="C290" s="20" t="s">
        <v>749</v>
      </c>
      <c r="D290" s="20" t="s">
        <v>53</v>
      </c>
      <c r="E290" s="20" t="s">
        <v>799</v>
      </c>
      <c r="F290" s="20" t="s">
        <v>7</v>
      </c>
      <c r="G290" s="20" t="s">
        <v>146</v>
      </c>
      <c r="H290" s="20" t="s">
        <v>118</v>
      </c>
      <c r="I290" s="20" t="s">
        <v>118</v>
      </c>
      <c r="J290" s="20" t="s">
        <v>118</v>
      </c>
      <c r="K290" s="20" t="s">
        <v>118</v>
      </c>
      <c r="L290" s="20" t="s">
        <v>118</v>
      </c>
      <c r="M290" s="20" t="s">
        <v>118</v>
      </c>
    </row>
    <row r="291" spans="1:13" ht="15.75">
      <c r="A291" s="23">
        <f t="shared" si="4"/>
        <v>290</v>
      </c>
    </row>
    <row r="292" spans="1:13" ht="15.75">
      <c r="A292" s="23">
        <f t="shared" si="4"/>
        <v>291</v>
      </c>
    </row>
    <row r="293" spans="1:13" ht="15.75">
      <c r="A293" s="23">
        <f t="shared" si="4"/>
        <v>292</v>
      </c>
    </row>
    <row r="294" spans="1:13" ht="15.75">
      <c r="A294" s="23">
        <f t="shared" si="4"/>
        <v>293</v>
      </c>
    </row>
    <row r="295" spans="1:13" ht="15.75">
      <c r="A295" s="23">
        <f t="shared" si="4"/>
        <v>294</v>
      </c>
    </row>
    <row r="296" spans="1:13" ht="15.75">
      <c r="A296" s="23">
        <f t="shared" si="4"/>
        <v>295</v>
      </c>
    </row>
    <row r="297" spans="1:13" ht="15.75">
      <c r="A297" s="23">
        <f t="shared" si="4"/>
        <v>296</v>
      </c>
    </row>
    <row r="298" spans="1:13" ht="15.75">
      <c r="A298" s="23">
        <f t="shared" si="4"/>
        <v>297</v>
      </c>
    </row>
    <row r="299" spans="1:13" ht="15.75">
      <c r="A299" s="23">
        <f t="shared" si="4"/>
        <v>298</v>
      </c>
    </row>
    <row r="300" spans="1:13" ht="15.75">
      <c r="A300" s="23">
        <f t="shared" si="4"/>
        <v>299</v>
      </c>
    </row>
  </sheetData>
  <autoFilter ref="A1:N290"/>
  <sortState ref="B2:I55">
    <sortCondition ref="C2:C55"/>
  </sortState>
  <dataValidations count="3">
    <dataValidation type="list" errorStyle="information" allowBlank="1" showInputMessage="1" showErrorMessage="1" errorTitle="New club" sqref="D1">
      <formula1>"Club_names"</formula1>
    </dataValidation>
    <dataValidation type="list" errorStyle="information" allowBlank="1" sqref="D61:D64 D55 D58:D59 D88:D90 D134:D159 D110:D118 D121:D125 D127:D129 D131:D132 D92:D93 D96:D108">
      <formula1>Clubs</formula1>
    </dataValidation>
    <dataValidation type="list" allowBlank="1" sqref="F88:F159 F55 F57:F64">
      <formula1>Age_categories</formula1>
    </dataValidation>
  </dataValidations>
  <pageMargins left="0.7" right="0.7" top="0.75" bottom="0.75" header="0.3" footer="0.3"/>
  <pageSetup paperSize="9" scale="49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0"/>
  <sheetViews>
    <sheetView topLeftCell="A160" workbookViewId="0">
      <selection activeCell="J101" sqref="J101"/>
    </sheetView>
  </sheetViews>
  <sheetFormatPr defaultRowHeight="15"/>
  <cols>
    <col min="3" max="3" width="13.140625" style="15" customWidth="1"/>
    <col min="4" max="4" width="16" customWidth="1"/>
    <col min="5" max="5" width="19.7109375" customWidth="1"/>
    <col min="6" max="6" width="27.28515625" customWidth="1"/>
  </cols>
  <sheetData>
    <row r="2" spans="1:13">
      <c r="B2" s="41"/>
      <c r="C2" s="41"/>
      <c r="D2" s="41"/>
      <c r="E2" s="41"/>
      <c r="F2" s="41"/>
      <c r="G2" s="41"/>
      <c r="H2" s="41"/>
      <c r="I2" s="8"/>
      <c r="L2" s="2"/>
      <c r="M2" t="s">
        <v>12</v>
      </c>
    </row>
    <row r="3" spans="1:13">
      <c r="B3" s="8"/>
      <c r="C3" s="42"/>
      <c r="D3" s="8"/>
      <c r="E3" s="8"/>
      <c r="F3" s="8"/>
      <c r="G3" s="8"/>
      <c r="H3" s="8"/>
      <c r="I3" s="8"/>
      <c r="M3" t="s">
        <v>127</v>
      </c>
    </row>
    <row r="4" spans="1:13">
      <c r="B4" s="41"/>
      <c r="C4" s="41"/>
      <c r="D4" s="41"/>
      <c r="E4" s="41"/>
      <c r="F4" s="41"/>
      <c r="G4" s="41"/>
      <c r="H4" s="41"/>
      <c r="I4" s="8"/>
    </row>
    <row r="5" spans="1:13" s="20" customFormat="1" ht="15.75">
      <c r="B5" s="26"/>
      <c r="C5" s="42"/>
      <c r="D5" s="42"/>
      <c r="E5" s="42"/>
      <c r="F5" s="42"/>
      <c r="G5" s="43"/>
      <c r="H5" s="42"/>
      <c r="I5" s="8"/>
      <c r="J5" s="20" t="s">
        <v>124</v>
      </c>
      <c r="L5" s="20" t="s">
        <v>21</v>
      </c>
    </row>
    <row r="6" spans="1:13">
      <c r="B6" s="42"/>
      <c r="C6" s="42"/>
      <c r="D6" s="42"/>
      <c r="E6" s="42"/>
      <c r="F6" s="42"/>
      <c r="G6" s="43"/>
      <c r="H6" s="42"/>
      <c r="I6" s="8"/>
      <c r="L6" t="s">
        <v>23</v>
      </c>
    </row>
    <row r="7" spans="1:13" s="20" customFormat="1"/>
    <row r="8" spans="1:13" s="20" customFormat="1" ht="15.75" thickBot="1">
      <c r="B8" s="13" t="s">
        <v>11</v>
      </c>
      <c r="C8" s="16" t="s">
        <v>112</v>
      </c>
      <c r="D8" s="13" t="s">
        <v>8</v>
      </c>
      <c r="E8" s="16" t="str">
        <f>$L$6</f>
        <v>U13B</v>
      </c>
      <c r="F8" s="13" t="s">
        <v>123</v>
      </c>
      <c r="G8" s="30"/>
      <c r="H8" s="13"/>
      <c r="J8" s="20" t="s">
        <v>874</v>
      </c>
    </row>
    <row r="9" spans="1:13" s="20" customFormat="1">
      <c r="C9" s="15"/>
    </row>
    <row r="10" spans="1:13" s="20" customFormat="1">
      <c r="B10" s="12" t="s">
        <v>0</v>
      </c>
      <c r="C10" s="12" t="s">
        <v>10</v>
      </c>
      <c r="D10" s="12" t="s">
        <v>9</v>
      </c>
      <c r="E10" s="12"/>
      <c r="F10" s="12" t="s">
        <v>3</v>
      </c>
      <c r="G10" s="12" t="s">
        <v>87</v>
      </c>
      <c r="H10" s="12" t="s">
        <v>91</v>
      </c>
    </row>
    <row r="11" spans="1:13" s="20" customFormat="1" ht="15.75">
      <c r="B11" s="22">
        <v>73</v>
      </c>
      <c r="C11" s="15">
        <v>1</v>
      </c>
      <c r="D11" s="15" t="str">
        <f>VLOOKUP($B11,'Mtg Entries'!$A$2:$I$300, 2)</f>
        <v>Ryan</v>
      </c>
      <c r="E11" s="15" t="str">
        <f>VLOOKUP($B11,'Mtg Entries'!$A$2:$I$300, 3)</f>
        <v>Walsh</v>
      </c>
      <c r="F11" s="15" t="str">
        <f>VLOOKUP($B11,'Mtg Entries'!$A$2:$I$300, 4)</f>
        <v>Yate &amp; District AC</v>
      </c>
      <c r="G11" s="10">
        <v>13.16</v>
      </c>
      <c r="H11" s="15" t="str">
        <f>VLOOKUP($B11,'Mtg Entries'!$A$2:$I$300, 6)</f>
        <v>U13B</v>
      </c>
    </row>
    <row r="12" spans="1:13" s="20" customFormat="1">
      <c r="B12" s="11">
        <v>67</v>
      </c>
      <c r="C12" s="15">
        <v>2</v>
      </c>
      <c r="D12" s="15" t="str">
        <f>VLOOKUP($B12,'Mtg Entries'!$A$2:$I$300, 2)</f>
        <v>Miles</v>
      </c>
      <c r="E12" s="15" t="str">
        <f>VLOOKUP($B12,'Mtg Entries'!$A$2:$I$300, 3)</f>
        <v>Paines</v>
      </c>
      <c r="F12" s="15">
        <f>VLOOKUP($B12,'Mtg Entries'!$A$2:$I$300, 4)</f>
        <v>0</v>
      </c>
      <c r="G12" s="10">
        <v>11.65</v>
      </c>
      <c r="H12" s="15" t="str">
        <f>VLOOKUP($B12,'Mtg Entries'!$A$2:$I$300, 6)</f>
        <v>U13B</v>
      </c>
    </row>
    <row r="13" spans="1:13" s="20" customFormat="1" ht="15.75">
      <c r="B13" s="26"/>
      <c r="C13" s="27"/>
      <c r="D13" s="27"/>
      <c r="E13" s="27"/>
      <c r="F13" s="27"/>
      <c r="G13" s="28"/>
      <c r="H13" s="15"/>
    </row>
    <row r="14" spans="1:13" s="20" customFormat="1" ht="15.75" thickBot="1">
      <c r="A14" s="29"/>
      <c r="B14" s="13" t="s">
        <v>11</v>
      </c>
      <c r="C14" s="16" t="s">
        <v>111</v>
      </c>
      <c r="D14" s="13" t="s">
        <v>8</v>
      </c>
      <c r="E14" s="16" t="str">
        <f>$L$5</f>
        <v>U13G</v>
      </c>
      <c r="F14" s="13" t="s">
        <v>123</v>
      </c>
      <c r="G14" s="30"/>
      <c r="H14" s="13"/>
      <c r="I14" s="8"/>
      <c r="J14" s="20" t="s">
        <v>874</v>
      </c>
    </row>
    <row r="15" spans="1:13" s="20" customFormat="1">
      <c r="A15" s="29"/>
      <c r="C15" s="15"/>
      <c r="I15" s="8"/>
    </row>
    <row r="16" spans="1:13" s="20" customFormat="1">
      <c r="A16" s="29"/>
      <c r="B16" s="12" t="s">
        <v>0</v>
      </c>
      <c r="C16" s="12" t="s">
        <v>10</v>
      </c>
      <c r="D16" s="12" t="s">
        <v>9</v>
      </c>
      <c r="E16" s="12"/>
      <c r="F16" s="12" t="s">
        <v>3</v>
      </c>
      <c r="G16" s="12" t="s">
        <v>87</v>
      </c>
      <c r="H16" s="12" t="s">
        <v>91</v>
      </c>
      <c r="I16" s="8"/>
    </row>
    <row r="17" spans="1:10" s="20" customFormat="1" ht="15.75">
      <c r="A17" s="29"/>
      <c r="B17" s="22">
        <v>78</v>
      </c>
      <c r="C17" s="15">
        <v>1</v>
      </c>
      <c r="D17" s="15" t="str">
        <f>VLOOKUP($B17,'Mtg Entries'!$A$2:$I$300, 2)</f>
        <v>Jasmine</v>
      </c>
      <c r="E17" s="15" t="str">
        <f>VLOOKUP($B17,'Mtg Entries'!$A$2:$I$300, 3)</f>
        <v>Collins</v>
      </c>
      <c r="F17" s="15">
        <f>VLOOKUP($B17,'Mtg Entries'!$A$2:$I$300, 4)</f>
        <v>0</v>
      </c>
      <c r="G17" s="10">
        <v>5.53</v>
      </c>
      <c r="H17" s="15" t="str">
        <f>VLOOKUP($B17,'Mtg Entries'!$A$2:$I$300, 6)</f>
        <v>U13G</v>
      </c>
      <c r="I17" s="8"/>
    </row>
    <row r="18" spans="1:10" s="20" customFormat="1">
      <c r="A18" s="29"/>
      <c r="B18" s="11">
        <v>92</v>
      </c>
      <c r="C18" s="15">
        <v>2</v>
      </c>
      <c r="D18" s="15" t="str">
        <f>VLOOKUP($B18,'Mtg Entries'!$A$2:$I$300, 2)</f>
        <v>Summer</v>
      </c>
      <c r="E18" s="15" t="str">
        <f>VLOOKUP($B18,'Mtg Entries'!$A$2:$I$300, 3)</f>
        <v>Richards</v>
      </c>
      <c r="F18" s="15" t="s">
        <v>827</v>
      </c>
      <c r="G18" s="10">
        <v>5.3</v>
      </c>
      <c r="H18" s="15" t="str">
        <f>VLOOKUP($B18,'Mtg Entries'!$A$2:$I$300, 6)</f>
        <v>U13G</v>
      </c>
      <c r="I18" s="8"/>
    </row>
    <row r="19" spans="1:10" s="20" customFormat="1">
      <c r="A19" s="29"/>
      <c r="I19" s="29"/>
    </row>
    <row r="20" spans="1:10" s="20" customFormat="1" ht="15.75" thickBot="1">
      <c r="A20" s="29"/>
      <c r="B20" s="13" t="s">
        <v>11</v>
      </c>
      <c r="C20" s="16" t="s">
        <v>111</v>
      </c>
      <c r="D20" s="13" t="s">
        <v>8</v>
      </c>
      <c r="E20" s="16" t="str">
        <f>$L$6</f>
        <v>U13B</v>
      </c>
      <c r="F20" s="13" t="s">
        <v>123</v>
      </c>
      <c r="G20" s="30"/>
      <c r="H20" s="30"/>
      <c r="I20" s="29"/>
      <c r="J20" s="20" t="s">
        <v>874</v>
      </c>
    </row>
    <row r="21" spans="1:10" s="20" customFormat="1">
      <c r="A21" s="29"/>
      <c r="C21" s="15"/>
      <c r="I21" s="29"/>
    </row>
    <row r="22" spans="1:10" s="20" customFormat="1">
      <c r="A22" s="29"/>
      <c r="B22" s="12" t="s">
        <v>0</v>
      </c>
      <c r="C22" s="12" t="s">
        <v>10</v>
      </c>
      <c r="D22" s="12" t="s">
        <v>9</v>
      </c>
      <c r="E22" s="12"/>
      <c r="F22" s="12" t="s">
        <v>3</v>
      </c>
      <c r="G22" s="12" t="s">
        <v>87</v>
      </c>
      <c r="H22" s="12" t="s">
        <v>91</v>
      </c>
      <c r="I22" s="29"/>
    </row>
    <row r="23" spans="1:10" s="20" customFormat="1" ht="15.75">
      <c r="A23" s="29"/>
      <c r="B23" s="22">
        <v>65</v>
      </c>
      <c r="C23" s="15">
        <v>1</v>
      </c>
      <c r="D23" s="15" t="str">
        <f>VLOOKUP($B23,'Mtg Entries'!$A$2:$I$300, 2)</f>
        <v>Benjamin</v>
      </c>
      <c r="E23" s="15" t="str">
        <f>VLOOKUP($B23,'Mtg Entries'!$A$2:$I$300, 3)</f>
        <v>Massey - Jones</v>
      </c>
      <c r="F23" s="15" t="str">
        <f>VLOOKUP($B23,'Mtg Entries'!$A$2:$I$300, 4)</f>
        <v>Bristol &amp; West AC</v>
      </c>
      <c r="G23" s="10">
        <v>6.6</v>
      </c>
      <c r="H23" s="15" t="str">
        <f>VLOOKUP($B23,'Mtg Entries'!$A$2:$I$300, 6)</f>
        <v>U13B</v>
      </c>
      <c r="I23" s="29"/>
    </row>
    <row r="24" spans="1:10" s="20" customFormat="1" ht="15.75">
      <c r="A24" s="29"/>
      <c r="B24" s="22">
        <v>73</v>
      </c>
      <c r="C24" s="15">
        <v>2</v>
      </c>
      <c r="D24" s="15" t="str">
        <f>VLOOKUP($B24,'Mtg Entries'!$A$2:$I$300, 2)</f>
        <v>Ryan</v>
      </c>
      <c r="E24" s="15" t="str">
        <f>VLOOKUP($B24,'Mtg Entries'!$A$2:$I$300, 3)</f>
        <v>Walsh</v>
      </c>
      <c r="F24" s="15" t="str">
        <f>VLOOKUP($B24,'Mtg Entries'!$A$2:$I$300, 4)</f>
        <v>Yate &amp; District AC</v>
      </c>
      <c r="G24" s="10">
        <v>4.9800000000000004</v>
      </c>
      <c r="H24" s="15" t="str">
        <f>VLOOKUP($B24,'Mtg Entries'!$A$2:$I$300, 6)</f>
        <v>U13B</v>
      </c>
      <c r="I24" s="29"/>
    </row>
    <row r="25" spans="1:10" s="20" customFormat="1" ht="15.75">
      <c r="A25" s="29"/>
      <c r="B25" s="22">
        <v>67</v>
      </c>
      <c r="C25" s="15">
        <v>3</v>
      </c>
      <c r="D25" s="15" t="str">
        <f>VLOOKUP($B25,'Mtg Entries'!$A$2:$I$300, 2)</f>
        <v>Miles</v>
      </c>
      <c r="E25" s="15" t="str">
        <f>VLOOKUP($B25,'Mtg Entries'!$A$2:$I$300, 3)</f>
        <v>Paines</v>
      </c>
      <c r="F25" s="15">
        <f>VLOOKUP($B25,'Mtg Entries'!$A$2:$I$300, 4)</f>
        <v>0</v>
      </c>
      <c r="G25" s="10">
        <v>3.03</v>
      </c>
      <c r="H25" s="15" t="str">
        <f>VLOOKUP($B25,'Mtg Entries'!$A$2:$I$300, 6)</f>
        <v>U13B</v>
      </c>
      <c r="I25" s="29"/>
    </row>
    <row r="26" spans="1:10" s="20" customFormat="1">
      <c r="A26" s="29"/>
      <c r="B26" s="29"/>
      <c r="C26" s="27"/>
      <c r="D26" s="29"/>
      <c r="E26" s="29"/>
      <c r="F26" s="29"/>
      <c r="G26" s="29"/>
      <c r="H26" s="29"/>
      <c r="I26" s="29"/>
    </row>
    <row r="27" spans="1:10" s="20" customFormat="1">
      <c r="A27" s="29"/>
      <c r="I27" s="29"/>
    </row>
    <row r="28" spans="1:10" s="20" customFormat="1" ht="15.75" thickBot="1">
      <c r="A28" s="29"/>
      <c r="B28" s="13" t="s">
        <v>11</v>
      </c>
      <c r="C28" s="16" t="s">
        <v>125</v>
      </c>
      <c r="D28" s="13" t="s">
        <v>8</v>
      </c>
      <c r="E28" s="16" t="str">
        <f>$L$6</f>
        <v>U13B</v>
      </c>
      <c r="F28" s="13" t="s">
        <v>123</v>
      </c>
      <c r="G28" s="30"/>
      <c r="H28" s="30"/>
      <c r="I28" s="29"/>
      <c r="J28" s="20" t="s">
        <v>874</v>
      </c>
    </row>
    <row r="29" spans="1:10" s="20" customFormat="1">
      <c r="A29" s="29"/>
      <c r="C29" s="15"/>
      <c r="I29" s="29"/>
    </row>
    <row r="30" spans="1:10">
      <c r="A30" s="29"/>
      <c r="B30" s="12" t="s">
        <v>0</v>
      </c>
      <c r="C30" s="12" t="s">
        <v>10</v>
      </c>
      <c r="D30" s="12" t="s">
        <v>9</v>
      </c>
      <c r="E30" s="12"/>
      <c r="F30" s="12" t="s">
        <v>3</v>
      </c>
      <c r="G30" s="12" t="s">
        <v>87</v>
      </c>
      <c r="H30" s="12" t="s">
        <v>91</v>
      </c>
      <c r="I30" s="29"/>
    </row>
    <row r="31" spans="1:10" ht="15.75">
      <c r="A31" s="29"/>
      <c r="B31" s="22">
        <v>75</v>
      </c>
      <c r="C31" s="15">
        <v>1</v>
      </c>
      <c r="D31" s="15" t="str">
        <f>VLOOKUP($B31,'Mtg Entries'!$A$2:$I$300, 2)</f>
        <v>Tristan</v>
      </c>
      <c r="E31" s="15" t="str">
        <f>VLOOKUP($B31,'Mtg Entries'!$A$2:$I$300, 3)</f>
        <v>Wilkins</v>
      </c>
      <c r="F31" s="15" t="str">
        <f>VLOOKUP($B31,'Mtg Entries'!$A$2:$I$300, 4)</f>
        <v>Yate &amp; District AC</v>
      </c>
      <c r="G31" s="10">
        <v>23.19</v>
      </c>
      <c r="H31" s="15" t="str">
        <f>VLOOKUP($B31,'Mtg Entries'!$A$2:$I$300, 6)</f>
        <v>U13B</v>
      </c>
      <c r="I31" s="29"/>
    </row>
    <row r="32" spans="1:10" s="20" customFormat="1" ht="15.75">
      <c r="A32" s="29"/>
      <c r="B32" s="22">
        <v>65</v>
      </c>
      <c r="C32" s="15">
        <v>2</v>
      </c>
      <c r="D32" s="15" t="str">
        <f>VLOOKUP($B32,'Mtg Entries'!$A$2:$I$300, 2)</f>
        <v>Benjamin</v>
      </c>
      <c r="E32" s="15" t="str">
        <f>VLOOKUP($B32,'Mtg Entries'!$A$2:$I$300, 3)</f>
        <v>Massey - Jones</v>
      </c>
      <c r="F32" s="15" t="str">
        <f>VLOOKUP($B32,'Mtg Entries'!$A$2:$I$300, 4)</f>
        <v>Bristol &amp; West AC</v>
      </c>
      <c r="G32" s="10">
        <v>20.55</v>
      </c>
      <c r="H32" s="15" t="str">
        <f>VLOOKUP($B32,'Mtg Entries'!$A$2:$I$300, 6)</f>
        <v>U13B</v>
      </c>
      <c r="I32" s="29"/>
    </row>
    <row r="33" spans="1:10" s="20" customFormat="1">
      <c r="A33" s="29"/>
      <c r="B33" s="11">
        <v>73</v>
      </c>
      <c r="C33" s="15">
        <v>3</v>
      </c>
      <c r="D33" s="15" t="str">
        <f>VLOOKUP($B33,'Mtg Entries'!$A$2:$I$300, 2)</f>
        <v>Ryan</v>
      </c>
      <c r="E33" s="15" t="str">
        <f>VLOOKUP($B33,'Mtg Entries'!$A$2:$I$300, 3)</f>
        <v>Walsh</v>
      </c>
      <c r="F33" s="15" t="str">
        <f>VLOOKUP($B33,'Mtg Entries'!$A$2:$I$300, 4)</f>
        <v>Yate &amp; District AC</v>
      </c>
      <c r="G33" s="10">
        <v>16.03</v>
      </c>
      <c r="H33" s="15" t="str">
        <f>VLOOKUP($B33,'Mtg Entries'!$A$2:$I$300, 6)</f>
        <v>U13B</v>
      </c>
      <c r="I33" s="29"/>
    </row>
    <row r="34" spans="1:10" s="20" customFormat="1">
      <c r="A34" s="29"/>
      <c r="B34" s="11">
        <v>61</v>
      </c>
      <c r="C34" s="15">
        <v>4</v>
      </c>
      <c r="D34" s="15" t="str">
        <f>VLOOKUP($B34,'Mtg Entries'!$A$2:$I$300, 2)</f>
        <v>James</v>
      </c>
      <c r="E34" s="15" t="str">
        <f>VLOOKUP($B34,'Mtg Entries'!$A$2:$I$300, 3)</f>
        <v>Hatherall</v>
      </c>
      <c r="F34" s="15" t="str">
        <f>VLOOKUP($B34,'Mtg Entries'!$A$2:$I$300, 4)</f>
        <v>North Somerset AC</v>
      </c>
      <c r="G34" s="10">
        <v>12.23</v>
      </c>
      <c r="H34" s="15" t="str">
        <f>VLOOKUP($B34,'Mtg Entries'!$A$2:$I$300, 6)</f>
        <v>U13B</v>
      </c>
      <c r="I34" s="29"/>
    </row>
    <row r="35" spans="1:10" s="20" customFormat="1">
      <c r="A35" s="29"/>
      <c r="B35" s="11">
        <v>63</v>
      </c>
      <c r="C35" s="15">
        <v>4</v>
      </c>
      <c r="D35" s="15" t="str">
        <f>VLOOKUP($B35,'Mtg Entries'!$A$2:$I$300, 2)</f>
        <v>Jeremy</v>
      </c>
      <c r="E35" s="15" t="str">
        <f>VLOOKUP($B35,'Mtg Entries'!$A$2:$I$300, 3)</f>
        <v>Kell</v>
      </c>
      <c r="F35" s="15" t="str">
        <f>VLOOKUP($B35,'Mtg Entries'!$A$2:$I$300, 4)</f>
        <v>North Somerset AC</v>
      </c>
      <c r="G35" s="10">
        <v>11.26</v>
      </c>
      <c r="H35" s="15" t="str">
        <f>VLOOKUP($B35,'Mtg Entries'!$A$2:$I$300, 6)</f>
        <v>U13B</v>
      </c>
      <c r="I35" s="29"/>
    </row>
    <row r="36" spans="1:10" ht="15.75">
      <c r="A36" s="29"/>
      <c r="B36" s="26"/>
      <c r="C36" s="27"/>
      <c r="D36" s="27"/>
      <c r="E36" s="27"/>
      <c r="F36" s="27"/>
      <c r="G36" s="28"/>
      <c r="H36" s="15"/>
      <c r="I36" s="29"/>
    </row>
    <row r="37" spans="1:10" ht="15.75" thickBot="1">
      <c r="A37" s="29"/>
      <c r="B37" s="13" t="s">
        <v>11</v>
      </c>
      <c r="C37" s="16" t="s">
        <v>109</v>
      </c>
      <c r="D37" s="13" t="s">
        <v>8</v>
      </c>
      <c r="E37" s="16" t="str">
        <f>$L$5</f>
        <v>U13G</v>
      </c>
      <c r="F37" s="13" t="s">
        <v>123</v>
      </c>
      <c r="G37" s="30"/>
      <c r="H37" s="30"/>
      <c r="I37" s="29"/>
      <c r="J37" t="s">
        <v>874</v>
      </c>
    </row>
    <row r="38" spans="1:10">
      <c r="A38" s="29"/>
      <c r="B38" s="20"/>
      <c r="D38" s="20"/>
      <c r="E38" s="20"/>
      <c r="F38" s="20"/>
      <c r="G38" s="20"/>
      <c r="H38" s="20"/>
      <c r="I38" s="29"/>
    </row>
    <row r="39" spans="1:10">
      <c r="A39" s="29"/>
      <c r="B39" s="12" t="s">
        <v>0</v>
      </c>
      <c r="C39" s="12" t="s">
        <v>10</v>
      </c>
      <c r="D39" s="12" t="s">
        <v>9</v>
      </c>
      <c r="E39" s="12"/>
      <c r="F39" s="12" t="s">
        <v>3</v>
      </c>
      <c r="G39" s="12" t="s">
        <v>87</v>
      </c>
      <c r="H39" s="12" t="s">
        <v>91</v>
      </c>
      <c r="I39" s="29"/>
    </row>
    <row r="40" spans="1:10" ht="15.75">
      <c r="A40" s="29"/>
      <c r="B40" s="22">
        <v>82</v>
      </c>
      <c r="C40" s="15">
        <v>1</v>
      </c>
      <c r="D40" s="15" t="str">
        <f>VLOOKUP($B40,'Mtg Entries'!$A$2:$I$300, 2)</f>
        <v>Martha</v>
      </c>
      <c r="E40" s="15" t="str">
        <f>VLOOKUP($B40,'Mtg Entries'!$A$2:$I$300, 3)</f>
        <v>Herringshaw</v>
      </c>
      <c r="F40" s="15" t="str">
        <f>VLOOKUP($B40,'Mtg Entries'!$A$2:$I$300, 4)</f>
        <v>North Somerset AC</v>
      </c>
      <c r="G40" s="10">
        <v>4.04</v>
      </c>
      <c r="H40" s="15" t="str">
        <f>VLOOKUP($B40,'Mtg Entries'!$A$2:$I$300, 6)</f>
        <v>U13G</v>
      </c>
      <c r="I40" s="29"/>
    </row>
    <row r="41" spans="1:10" s="20" customFormat="1" ht="15.75">
      <c r="A41" s="29"/>
      <c r="B41" s="22">
        <v>81</v>
      </c>
      <c r="C41" s="15">
        <v>2</v>
      </c>
      <c r="D41" s="15" t="str">
        <f>VLOOKUP($B41,'Mtg Entries'!$A$2:$I$300, 2)</f>
        <v>Matilda</v>
      </c>
      <c r="E41" s="15" t="str">
        <f>VLOOKUP($B41,'Mtg Entries'!$A$2:$I$300, 3)</f>
        <v>Green</v>
      </c>
      <c r="F41" s="15" t="str">
        <f>VLOOKUP($B41,'Mtg Entries'!$A$2:$I$300, 4)</f>
        <v>Yate &amp; District AC</v>
      </c>
      <c r="G41" s="10">
        <v>4</v>
      </c>
      <c r="H41" s="15" t="str">
        <f>VLOOKUP($B41,'Mtg Entries'!$A$2:$I$300, 6)</f>
        <v>U13G</v>
      </c>
      <c r="I41" s="29"/>
    </row>
    <row r="42" spans="1:10" ht="15.75">
      <c r="A42" s="29"/>
      <c r="B42" s="22">
        <v>80</v>
      </c>
      <c r="C42" s="15">
        <v>3</v>
      </c>
      <c r="D42" s="15" t="str">
        <f>VLOOKUP($B42,'Mtg Entries'!$A$2:$I$300, 2)</f>
        <v>Eva</v>
      </c>
      <c r="E42" s="15" t="str">
        <f>VLOOKUP($B42,'Mtg Entries'!$A$2:$I$300, 3)</f>
        <v>Crowe</v>
      </c>
      <c r="F42" s="15" t="str">
        <f>VLOOKUP($B42,'Mtg Entries'!$A$2:$I$300, 4)</f>
        <v>North Somerset AC</v>
      </c>
      <c r="G42" s="10">
        <v>3.93</v>
      </c>
      <c r="H42" s="15" t="str">
        <f>VLOOKUP($B42,'Mtg Entries'!$A$2:$I$300, 6)</f>
        <v>U13G</v>
      </c>
      <c r="I42" s="29"/>
    </row>
    <row r="43" spans="1:10" ht="15.75">
      <c r="A43" s="29"/>
      <c r="B43" s="22">
        <v>96</v>
      </c>
      <c r="C43" s="15">
        <v>4</v>
      </c>
      <c r="D43" s="15" t="str">
        <f>VLOOKUP($B43,'Mtg Entries'!$A$2:$I$300, 2)</f>
        <v>Ella</v>
      </c>
      <c r="E43" s="15" t="str">
        <f>VLOOKUP($B43,'Mtg Entries'!$A$2:$I$300, 3)</f>
        <v>Thurston</v>
      </c>
      <c r="F43" s="15" t="str">
        <f>VLOOKUP($B43,'Mtg Entries'!$A$2:$I$300, 4)</f>
        <v>North Somerset AC</v>
      </c>
      <c r="G43" s="10">
        <v>3.93</v>
      </c>
      <c r="H43" s="15" t="str">
        <f>VLOOKUP($B43,'Mtg Entries'!$A$2:$I$300, 6)</f>
        <v>U13G</v>
      </c>
      <c r="I43" s="29"/>
    </row>
    <row r="44" spans="1:10" ht="15.75">
      <c r="A44" s="29"/>
      <c r="B44" s="22">
        <v>87</v>
      </c>
      <c r="C44" s="15">
        <v>5</v>
      </c>
      <c r="D44" s="15" t="str">
        <f>VLOOKUP($B44,'Mtg Entries'!$A$2:$I$300, 2)</f>
        <v>Heidi</v>
      </c>
      <c r="E44" s="15" t="str">
        <f>VLOOKUP($B44,'Mtg Entries'!$A$2:$I$300, 3)</f>
        <v>Martineau</v>
      </c>
      <c r="F44" s="15" t="str">
        <f>VLOOKUP($B44,'Mtg Entries'!$A$2:$I$300, 4)</f>
        <v>North Somerset AC</v>
      </c>
      <c r="G44" s="10">
        <v>3.66</v>
      </c>
      <c r="H44" s="15" t="str">
        <f>VLOOKUP($B44,'Mtg Entries'!$A$2:$I$300, 6)</f>
        <v>U13G</v>
      </c>
      <c r="I44" s="29"/>
    </row>
    <row r="45" spans="1:10" ht="15.75">
      <c r="A45" s="29"/>
      <c r="B45" s="22">
        <v>77</v>
      </c>
      <c r="C45" s="15">
        <v>6</v>
      </c>
      <c r="D45" s="15" t="str">
        <f>VLOOKUP($B45,'Mtg Entries'!$A$2:$I$300, 2)</f>
        <v>Amira</v>
      </c>
      <c r="E45" s="15" t="str">
        <f>VLOOKUP($B45,'Mtg Entries'!$A$2:$I$300, 3)</f>
        <v>Chowdhury Barratt</v>
      </c>
      <c r="F45" s="15" t="str">
        <f>VLOOKUP($B45,'Mtg Entries'!$A$2:$I$300, 4)</f>
        <v>Bristol &amp; West AC</v>
      </c>
      <c r="G45" s="10">
        <v>3.66</v>
      </c>
      <c r="H45" s="15" t="str">
        <f>VLOOKUP($B45,'Mtg Entries'!$A$2:$I$300, 6)</f>
        <v>U13G</v>
      </c>
      <c r="I45" s="29"/>
    </row>
    <row r="46" spans="1:10" ht="15.75">
      <c r="A46" s="29"/>
      <c r="B46" s="22">
        <v>91</v>
      </c>
      <c r="C46" s="15">
        <v>7</v>
      </c>
      <c r="D46" s="15" t="str">
        <f>VLOOKUP($B46,'Mtg Entries'!$A$2:$I$300, 2)</f>
        <v>Eliza</v>
      </c>
      <c r="E46" s="15" t="str">
        <f>VLOOKUP($B46,'Mtg Entries'!$A$2:$I$300, 3)</f>
        <v>Price</v>
      </c>
      <c r="F46" s="15" t="str">
        <f>VLOOKUP($B46,'Mtg Entries'!$A$2:$I$300, 4)</f>
        <v>North Somerset AC</v>
      </c>
      <c r="G46" s="10">
        <v>3.64</v>
      </c>
      <c r="H46" s="15" t="str">
        <f>VLOOKUP($B46,'Mtg Entries'!$A$2:$I$300, 6)</f>
        <v>U13G</v>
      </c>
      <c r="I46" s="29"/>
    </row>
    <row r="47" spans="1:10" ht="15.75">
      <c r="A47" s="29"/>
      <c r="B47" s="22">
        <v>78</v>
      </c>
      <c r="C47" s="15">
        <v>8</v>
      </c>
      <c r="D47" s="15" t="str">
        <f>VLOOKUP($B47,'Mtg Entries'!$A$2:$I$300, 2)</f>
        <v>Jasmine</v>
      </c>
      <c r="E47" s="15" t="str">
        <f>VLOOKUP($B47,'Mtg Entries'!$A$2:$I$300, 3)</f>
        <v>Collins</v>
      </c>
      <c r="F47" s="15">
        <f>VLOOKUP($B47,'Mtg Entries'!$A$2:$I$300, 4)</f>
        <v>0</v>
      </c>
      <c r="G47" s="10">
        <v>3.22</v>
      </c>
      <c r="H47" s="15" t="str">
        <f>VLOOKUP($B47,'Mtg Entries'!$A$2:$I$300, 6)</f>
        <v>U13G</v>
      </c>
      <c r="I47" s="29"/>
    </row>
    <row r="48" spans="1:10" ht="15.75">
      <c r="A48" s="29"/>
      <c r="B48" s="22">
        <v>95</v>
      </c>
      <c r="C48" s="15">
        <v>9</v>
      </c>
      <c r="D48" s="15" t="str">
        <f>VLOOKUP($B48,'Mtg Entries'!$A$2:$I$300, 2)</f>
        <v>Ariana</v>
      </c>
      <c r="E48" s="15" t="str">
        <f>VLOOKUP($B48,'Mtg Entries'!$A$2:$I$300, 3)</f>
        <v>Stupu</v>
      </c>
      <c r="F48" s="15" t="str">
        <f>VLOOKUP($B48,'Mtg Entries'!$A$2:$I$300, 4)</f>
        <v>North Somerset AC</v>
      </c>
      <c r="G48" s="10">
        <v>2.95</v>
      </c>
      <c r="H48" s="15" t="str">
        <f>VLOOKUP($B48,'Mtg Entries'!$A$2:$I$300, 6)</f>
        <v>U13G</v>
      </c>
      <c r="I48" s="29"/>
    </row>
    <row r="49" spans="1:10">
      <c r="A49" s="29"/>
      <c r="B49" s="11">
        <v>88</v>
      </c>
      <c r="C49" s="15">
        <v>10</v>
      </c>
      <c r="D49" s="15" t="str">
        <f>VLOOKUP($B49,'Mtg Entries'!$A$2:$I$300, 2)</f>
        <v>Heidi</v>
      </c>
      <c r="E49" s="15" t="str">
        <f>VLOOKUP($B49,'Mtg Entries'!$A$2:$I$300, 3)</f>
        <v>Neale</v>
      </c>
      <c r="F49" s="15" t="str">
        <f>VLOOKUP($B49,'Mtg Entries'!$A$2:$I$300, 4)</f>
        <v>North Somerset AC</v>
      </c>
      <c r="G49" s="10">
        <v>2.92</v>
      </c>
      <c r="H49" s="15" t="str">
        <f>VLOOKUP($B49,'Mtg Entries'!$A$2:$I$300, 6)</f>
        <v>U13G</v>
      </c>
      <c r="I49" s="29"/>
    </row>
    <row r="50" spans="1:10">
      <c r="A50" s="29"/>
      <c r="B50" s="20"/>
      <c r="C50" s="20"/>
      <c r="D50" s="20"/>
      <c r="E50" s="20"/>
      <c r="F50" s="20"/>
      <c r="G50" s="20"/>
      <c r="H50" s="20"/>
      <c r="I50" s="29"/>
    </row>
    <row r="51" spans="1:10" s="20" customFormat="1" ht="15.75" thickBot="1">
      <c r="A51" s="29"/>
      <c r="B51" s="13" t="s">
        <v>11</v>
      </c>
      <c r="C51" s="16" t="s">
        <v>109</v>
      </c>
      <c r="D51" s="13" t="s">
        <v>8</v>
      </c>
      <c r="E51" s="16" t="str">
        <f>$L$6</f>
        <v>U13B</v>
      </c>
      <c r="F51" s="13" t="s">
        <v>123</v>
      </c>
      <c r="G51" s="16"/>
      <c r="H51" s="13"/>
      <c r="I51" s="29"/>
      <c r="J51" s="20" t="s">
        <v>874</v>
      </c>
    </row>
    <row r="52" spans="1:10" s="20" customFormat="1">
      <c r="A52" s="29"/>
      <c r="C52" s="15"/>
      <c r="I52" s="29"/>
    </row>
    <row r="53" spans="1:10" s="20" customFormat="1">
      <c r="A53" s="29"/>
      <c r="B53" s="12" t="s">
        <v>0</v>
      </c>
      <c r="C53" s="12" t="s">
        <v>10</v>
      </c>
      <c r="D53" s="12" t="s">
        <v>9</v>
      </c>
      <c r="E53" s="12"/>
      <c r="F53" s="12" t="s">
        <v>3</v>
      </c>
      <c r="G53" s="12" t="s">
        <v>87</v>
      </c>
      <c r="H53" s="12" t="s">
        <v>91</v>
      </c>
      <c r="I53" s="29"/>
    </row>
    <row r="54" spans="1:10" s="20" customFormat="1" ht="15.75">
      <c r="A54" s="29"/>
      <c r="B54" s="22">
        <v>74</v>
      </c>
      <c r="C54" s="15">
        <v>1</v>
      </c>
      <c r="D54" s="15" t="str">
        <f>VLOOKUP($B54,'Mtg Entries'!$A$2:$I$300, 2)</f>
        <v>Oscar</v>
      </c>
      <c r="E54" s="15" t="str">
        <f>VLOOKUP($B54,'Mtg Entries'!$A$2:$I$300, 3)</f>
        <v>Warren</v>
      </c>
      <c r="F54" s="15" t="str">
        <f>VLOOKUP($B54,'Mtg Entries'!$A$2:$I$300, 4)</f>
        <v>North Somerset AC</v>
      </c>
      <c r="G54" s="10">
        <v>3.66</v>
      </c>
      <c r="H54" s="15" t="str">
        <f>VLOOKUP($B54,'Mtg Entries'!$A$2:$I$300, 6)</f>
        <v>U13B</v>
      </c>
      <c r="I54" s="29"/>
    </row>
    <row r="55" spans="1:10" s="20" customFormat="1" ht="15.75">
      <c r="A55" s="29"/>
      <c r="B55" s="22">
        <v>63</v>
      </c>
      <c r="C55" s="15">
        <v>2</v>
      </c>
      <c r="D55" s="15" t="str">
        <f>VLOOKUP($B55,'Mtg Entries'!$A$2:$I$300, 2)</f>
        <v>Jeremy</v>
      </c>
      <c r="E55" s="15" t="str">
        <f>VLOOKUP($B55,'Mtg Entries'!$A$2:$I$300, 3)</f>
        <v>Kell</v>
      </c>
      <c r="F55" s="15" t="str">
        <f>VLOOKUP($B55,'Mtg Entries'!$A$2:$I$300, 4)</f>
        <v>North Somerset AC</v>
      </c>
      <c r="G55" s="10">
        <v>3.47</v>
      </c>
      <c r="H55" s="15" t="str">
        <f>VLOOKUP($B55,'Mtg Entries'!$A$2:$I$300, 6)</f>
        <v>U13B</v>
      </c>
      <c r="I55" s="29"/>
    </row>
    <row r="56" spans="1:10" ht="15.75">
      <c r="A56" s="29"/>
      <c r="B56" s="22">
        <v>55</v>
      </c>
      <c r="C56" s="15">
        <v>3</v>
      </c>
      <c r="D56" s="15" t="str">
        <f>VLOOKUP($B56,'Mtg Entries'!$A$2:$I$300, 2)</f>
        <v>Jonathan</v>
      </c>
      <c r="E56" s="15" t="str">
        <f>VLOOKUP($B56,'Mtg Entries'!$A$2:$I$300, 3)</f>
        <v>Aston</v>
      </c>
      <c r="F56" s="15" t="str">
        <f>VLOOKUP($B56,'Mtg Entries'!$A$2:$I$300, 4)</f>
        <v>North Somerset AC</v>
      </c>
      <c r="G56" s="10">
        <v>3.3</v>
      </c>
      <c r="H56" s="15" t="str">
        <f>VLOOKUP($B56,'Mtg Entries'!$A$2:$I$300, 6)</f>
        <v>U13B</v>
      </c>
      <c r="I56" s="29"/>
    </row>
    <row r="57" spans="1:10" s="20" customFormat="1" ht="15.75">
      <c r="A57" s="29"/>
      <c r="B57" s="22">
        <v>59</v>
      </c>
      <c r="C57" s="15">
        <v>4</v>
      </c>
      <c r="D57" s="15" t="str">
        <f>VLOOKUP($B57,'Mtg Entries'!$A$2:$I$300, 2)</f>
        <v>Jackson</v>
      </c>
      <c r="E57" s="15" t="str">
        <f>VLOOKUP($B57,'Mtg Entries'!$A$2:$I$300, 3)</f>
        <v>Gilfillan</v>
      </c>
      <c r="F57" s="15" t="str">
        <f>VLOOKUP($B57,'Mtg Entries'!$A$2:$I$300, 4)</f>
        <v>Bristol &amp; West AC</v>
      </c>
      <c r="G57" s="10">
        <v>3.24</v>
      </c>
      <c r="H57" s="15" t="str">
        <f>VLOOKUP($B57,'Mtg Entries'!$A$2:$I$300, 6)</f>
        <v>U13B</v>
      </c>
      <c r="I57" s="29"/>
    </row>
    <row r="58" spans="1:10" s="20" customFormat="1" ht="15.75">
      <c r="A58" s="29"/>
      <c r="B58" s="22">
        <v>60</v>
      </c>
      <c r="C58" s="15">
        <v>5</v>
      </c>
      <c r="D58" s="15" t="str">
        <f>VLOOKUP($B58,'Mtg Entries'!$A$2:$I$300, 2)</f>
        <v>Rhys</v>
      </c>
      <c r="E58" s="15" t="str">
        <f>VLOOKUP($B58,'Mtg Entries'!$A$2:$I$300, 3)</f>
        <v>Gore</v>
      </c>
      <c r="F58" s="15" t="str">
        <f>VLOOKUP($B58,'Mtg Entries'!$A$2:$I$300, 4)</f>
        <v>Yate &amp; District AC</v>
      </c>
      <c r="G58" s="10">
        <v>3.08</v>
      </c>
      <c r="H58" s="15" t="str">
        <f>VLOOKUP($B58,'Mtg Entries'!$A$2:$I$300, 6)</f>
        <v>U13B</v>
      </c>
      <c r="I58" s="29"/>
    </row>
    <row r="59" spans="1:10" s="20" customFormat="1">
      <c r="A59" s="29"/>
      <c r="B59" s="27"/>
      <c r="C59" s="27"/>
      <c r="D59" s="27"/>
      <c r="E59" s="27"/>
      <c r="F59" s="27"/>
      <c r="G59" s="28"/>
      <c r="H59" s="27"/>
      <c r="I59" s="29"/>
    </row>
    <row r="60" spans="1:10" ht="15.75" thickBot="1">
      <c r="A60" s="29"/>
      <c r="B60" s="13" t="s">
        <v>11</v>
      </c>
      <c r="C60" s="16" t="s">
        <v>110</v>
      </c>
      <c r="D60" s="13" t="s">
        <v>8</v>
      </c>
      <c r="E60" s="16" t="str">
        <f>$L$5</f>
        <v>U13G</v>
      </c>
      <c r="F60" s="13" t="s">
        <v>123</v>
      </c>
      <c r="G60" s="30"/>
      <c r="H60" s="13"/>
      <c r="I60" s="29"/>
      <c r="J60" t="s">
        <v>874</v>
      </c>
    </row>
    <row r="61" spans="1:10">
      <c r="A61" s="29"/>
      <c r="B61" s="20"/>
      <c r="D61" s="20"/>
      <c r="E61" s="20"/>
      <c r="F61" s="20"/>
      <c r="G61" s="20"/>
      <c r="H61" s="20"/>
      <c r="I61" s="29"/>
    </row>
    <row r="62" spans="1:10">
      <c r="A62" s="29"/>
      <c r="B62" s="12" t="s">
        <v>0</v>
      </c>
      <c r="C62" s="12" t="s">
        <v>10</v>
      </c>
      <c r="D62" s="12" t="s">
        <v>9</v>
      </c>
      <c r="E62" s="12"/>
      <c r="F62" s="12" t="s">
        <v>3</v>
      </c>
      <c r="G62" s="12" t="s">
        <v>87</v>
      </c>
      <c r="H62" s="12" t="s">
        <v>91</v>
      </c>
      <c r="I62" s="29"/>
    </row>
    <row r="63" spans="1:10" ht="15.75">
      <c r="A63" s="29"/>
      <c r="B63" s="22">
        <v>87</v>
      </c>
      <c r="C63" s="15">
        <v>1</v>
      </c>
      <c r="D63" s="15" t="str">
        <f>VLOOKUP($B63,'Mtg Entries'!$A$2:$I$300, 2)</f>
        <v>Heidi</v>
      </c>
      <c r="E63" s="15" t="str">
        <f>VLOOKUP($B63,'Mtg Entries'!$A$2:$I$300, 3)</f>
        <v>Martineau</v>
      </c>
      <c r="F63" s="15" t="str">
        <f>VLOOKUP($B63,'Mtg Entries'!$A$2:$I$300, 4)</f>
        <v>North Somerset AC</v>
      </c>
      <c r="G63" s="10">
        <v>1.35</v>
      </c>
      <c r="H63" s="15" t="str">
        <f>VLOOKUP($B63,'Mtg Entries'!$A$2:$I$300, 6)</f>
        <v>U13G</v>
      </c>
      <c r="I63" s="29"/>
    </row>
    <row r="64" spans="1:10" ht="15.75">
      <c r="A64" s="29"/>
      <c r="B64" s="22">
        <v>96</v>
      </c>
      <c r="C64" s="15">
        <v>2</v>
      </c>
      <c r="D64" s="15" t="str">
        <f>VLOOKUP($B64,'Mtg Entries'!$A$2:$I$300, 2)</f>
        <v>Ella</v>
      </c>
      <c r="E64" s="15" t="str">
        <f>VLOOKUP($B64,'Mtg Entries'!$A$2:$I$300, 3)</f>
        <v>Thurston</v>
      </c>
      <c r="F64" s="15" t="str">
        <f>VLOOKUP($B64,'Mtg Entries'!$A$2:$I$300, 4)</f>
        <v>North Somerset AC</v>
      </c>
      <c r="G64" s="10">
        <v>1.1499999999999999</v>
      </c>
      <c r="H64" s="15" t="str">
        <f>VLOOKUP($B64,'Mtg Entries'!$A$2:$I$300, 6)</f>
        <v>U13G</v>
      </c>
      <c r="I64" s="29"/>
    </row>
    <row r="65" spans="1:10">
      <c r="A65" s="29"/>
      <c r="B65" s="20"/>
      <c r="C65" s="20"/>
      <c r="D65" s="20"/>
      <c r="E65" s="20"/>
      <c r="F65" s="20"/>
      <c r="G65" s="20"/>
      <c r="H65" s="20"/>
      <c r="I65" s="29"/>
    </row>
    <row r="66" spans="1:10" ht="15.75" thickBot="1">
      <c r="A66" s="29"/>
      <c r="B66" s="13" t="s">
        <v>11</v>
      </c>
      <c r="C66" s="16" t="s">
        <v>110</v>
      </c>
      <c r="D66" s="13" t="s">
        <v>8</v>
      </c>
      <c r="E66" s="16" t="str">
        <f>$L$6</f>
        <v>U13B</v>
      </c>
      <c r="F66" s="13" t="s">
        <v>123</v>
      </c>
      <c r="G66" s="30"/>
      <c r="H66" s="30"/>
      <c r="I66" s="29"/>
      <c r="J66" t="s">
        <v>874</v>
      </c>
    </row>
    <row r="67" spans="1:10">
      <c r="A67" s="29"/>
      <c r="B67" s="20"/>
      <c r="D67" s="20"/>
      <c r="E67" s="20"/>
      <c r="F67" s="20"/>
      <c r="G67" s="20"/>
      <c r="H67" s="20"/>
      <c r="I67" s="29"/>
    </row>
    <row r="68" spans="1:10">
      <c r="A68" s="29"/>
      <c r="B68" s="12" t="s">
        <v>0</v>
      </c>
      <c r="C68" s="12" t="s">
        <v>10</v>
      </c>
      <c r="D68" s="12" t="s">
        <v>9</v>
      </c>
      <c r="E68" s="12"/>
      <c r="F68" s="12" t="s">
        <v>3</v>
      </c>
      <c r="G68" s="12" t="s">
        <v>87</v>
      </c>
      <c r="H68" s="12" t="s">
        <v>91</v>
      </c>
      <c r="I68" s="29"/>
    </row>
    <row r="69" spans="1:10" ht="15.75">
      <c r="A69" s="29"/>
      <c r="B69" s="22">
        <v>59</v>
      </c>
      <c r="C69" s="15">
        <v>1</v>
      </c>
      <c r="D69" s="15" t="str">
        <f>VLOOKUP($B69,'Mtg Entries'!$A$2:$I$300, 2)</f>
        <v>Jackson</v>
      </c>
      <c r="E69" s="15" t="str">
        <f>VLOOKUP($B69,'Mtg Entries'!$A$2:$I$300, 3)</f>
        <v>Gilfillan</v>
      </c>
      <c r="F69" s="15" t="str">
        <f>VLOOKUP($B69,'Mtg Entries'!$A$2:$I$300, 4)</f>
        <v>Bristol &amp; West AC</v>
      </c>
      <c r="G69" s="10">
        <v>1.05</v>
      </c>
      <c r="H69" s="15" t="str">
        <f>VLOOKUP($B69,'Mtg Entries'!$A$2:$I$300, 6)</f>
        <v>U13B</v>
      </c>
      <c r="I69" s="29"/>
    </row>
    <row r="70" spans="1:10" ht="15.75">
      <c r="A70" s="29"/>
      <c r="B70" s="22">
        <v>63</v>
      </c>
      <c r="C70" s="15">
        <v>2</v>
      </c>
      <c r="D70" s="15" t="str">
        <f>VLOOKUP($B70,'Mtg Entries'!$A$2:$I$300, 2)</f>
        <v>Jeremy</v>
      </c>
      <c r="E70" s="15" t="str">
        <f>VLOOKUP($B70,'Mtg Entries'!$A$2:$I$300, 3)</f>
        <v>Kell</v>
      </c>
      <c r="F70" s="15" t="str">
        <f>VLOOKUP($B70,'Mtg Entries'!$A$2:$I$300, 4)</f>
        <v>North Somerset AC</v>
      </c>
      <c r="G70" s="10">
        <v>1.05</v>
      </c>
      <c r="H70" s="15" t="str">
        <f>VLOOKUP($B70,'Mtg Entries'!$A$2:$I$300, 6)</f>
        <v>U13B</v>
      </c>
      <c r="I70" s="29"/>
    </row>
    <row r="71" spans="1:10" s="20" customFormat="1" ht="15.75">
      <c r="A71" s="29"/>
      <c r="B71" s="22">
        <v>55</v>
      </c>
      <c r="C71" s="15">
        <v>2</v>
      </c>
      <c r="D71" s="15" t="str">
        <f>VLOOKUP($B71,'Mtg Entries'!$A$2:$I$300, 2)</f>
        <v>Jonathan</v>
      </c>
      <c r="E71" s="15" t="str">
        <f>VLOOKUP($B71,'Mtg Entries'!$A$2:$I$300, 3)</f>
        <v>Aston</v>
      </c>
      <c r="F71" s="15" t="str">
        <f>VLOOKUP($B71,'Mtg Entries'!$A$2:$I$300, 4)</f>
        <v>North Somerset AC</v>
      </c>
      <c r="G71" s="10">
        <v>1.05</v>
      </c>
      <c r="H71" s="15" t="str">
        <f>VLOOKUP($B71,'Mtg Entries'!$A$2:$I$300, 6)</f>
        <v>U13B</v>
      </c>
      <c r="I71" s="29"/>
    </row>
    <row r="72" spans="1:10">
      <c r="A72" s="29"/>
      <c r="B72" s="27"/>
      <c r="C72" s="27"/>
      <c r="D72" s="27"/>
      <c r="E72" s="27"/>
      <c r="F72" s="27"/>
      <c r="G72" s="28"/>
      <c r="H72" s="27"/>
      <c r="I72" s="29"/>
    </row>
    <row r="74" spans="1:10" ht="15.75" thickBot="1">
      <c r="B74" s="13" t="s">
        <v>11</v>
      </c>
      <c r="C74" s="16" t="s">
        <v>113</v>
      </c>
      <c r="D74" s="13" t="s">
        <v>8</v>
      </c>
      <c r="E74" s="16" t="str">
        <f>$L$6</f>
        <v>U13B</v>
      </c>
      <c r="F74" s="13" t="s">
        <v>123</v>
      </c>
      <c r="G74" s="31" t="s">
        <v>135</v>
      </c>
      <c r="H74" s="35">
        <v>1.2</v>
      </c>
      <c r="I74" s="37" t="s">
        <v>136</v>
      </c>
      <c r="J74" s="20" t="s">
        <v>874</v>
      </c>
    </row>
    <row r="75" spans="1:10">
      <c r="B75" s="20"/>
      <c r="C75" s="20"/>
      <c r="D75" s="20"/>
      <c r="E75" s="20"/>
      <c r="F75" s="20"/>
      <c r="G75" s="20"/>
      <c r="H75" s="20"/>
    </row>
    <row r="76" spans="1:10">
      <c r="B76" s="12" t="s">
        <v>0</v>
      </c>
      <c r="C76" s="12" t="s">
        <v>10</v>
      </c>
      <c r="D76" s="12" t="s">
        <v>9</v>
      </c>
      <c r="E76" s="12"/>
      <c r="F76" s="12" t="s">
        <v>3</v>
      </c>
      <c r="G76" s="12" t="s">
        <v>90</v>
      </c>
      <c r="H76" s="12" t="s">
        <v>91</v>
      </c>
    </row>
    <row r="77" spans="1:10" ht="15.75">
      <c r="B77" s="22">
        <v>63</v>
      </c>
      <c r="C77" s="15">
        <v>1</v>
      </c>
      <c r="D77" s="15" t="str">
        <f>VLOOKUP($B77,'Mtg Entries'!$A$2:$I$300, 2)</f>
        <v>Jeremy</v>
      </c>
      <c r="E77" s="15" t="str">
        <f>VLOOKUP($B77,'Mtg Entries'!$A$2:$I$300, 3)</f>
        <v>Kell</v>
      </c>
      <c r="F77" s="15" t="str">
        <f>VLOOKUP($B77,'Mtg Entries'!$A$2:$I$300, 4)</f>
        <v>North Somerset AC</v>
      </c>
      <c r="G77" s="10">
        <v>17.649999999999999</v>
      </c>
      <c r="H77" s="15" t="str">
        <f>VLOOKUP($B77,'Mtg Entries'!$A$2:$I$300, 6)</f>
        <v>U13B</v>
      </c>
    </row>
    <row r="78" spans="1:10" s="29" customFormat="1">
      <c r="B78" s="27"/>
      <c r="C78" s="27"/>
      <c r="D78" s="27"/>
      <c r="E78" s="27"/>
      <c r="F78" s="27"/>
      <c r="G78" s="28"/>
      <c r="H78" s="27"/>
    </row>
    <row r="79" spans="1:10" s="29" customFormat="1" ht="15.75" thickBot="1">
      <c r="B79" s="13" t="s">
        <v>11</v>
      </c>
      <c r="C79" s="16" t="s">
        <v>805</v>
      </c>
      <c r="D79" s="13" t="s">
        <v>8</v>
      </c>
      <c r="E79" s="16" t="str">
        <f>$L$5</f>
        <v>U13G</v>
      </c>
      <c r="F79" s="13" t="s">
        <v>123</v>
      </c>
      <c r="G79" s="31" t="s">
        <v>135</v>
      </c>
      <c r="H79" s="35"/>
      <c r="I79" s="37" t="s">
        <v>136</v>
      </c>
      <c r="J79" s="29" t="s">
        <v>874</v>
      </c>
    </row>
    <row r="80" spans="1:10">
      <c r="B80" s="20"/>
      <c r="C80" s="20"/>
      <c r="D80" s="20"/>
      <c r="E80" s="20"/>
      <c r="F80" s="20"/>
      <c r="G80" s="20"/>
      <c r="H80" s="20"/>
    </row>
    <row r="81" spans="2:10">
      <c r="B81" s="12" t="s">
        <v>0</v>
      </c>
      <c r="C81" s="12" t="s">
        <v>10</v>
      </c>
      <c r="D81" s="12" t="s">
        <v>9</v>
      </c>
      <c r="E81" s="12"/>
      <c r="F81" s="12" t="s">
        <v>3</v>
      </c>
      <c r="G81" s="12" t="s">
        <v>90</v>
      </c>
      <c r="H81" s="12" t="s">
        <v>91</v>
      </c>
    </row>
    <row r="82" spans="2:10" ht="15.75">
      <c r="B82" s="22">
        <v>82</v>
      </c>
      <c r="C82" s="15">
        <v>1</v>
      </c>
      <c r="D82" s="15" t="str">
        <f>VLOOKUP($B82,'Mtg Entries'!$A$2:$I$300, 2)</f>
        <v>Martha</v>
      </c>
      <c r="E82" s="15" t="str">
        <f>VLOOKUP($B82,'Mtg Entries'!$A$2:$I$300, 3)</f>
        <v>Herringshaw</v>
      </c>
      <c r="F82" s="15" t="str">
        <f>VLOOKUP($B82,'Mtg Entries'!$A$2:$I$300, 4)</f>
        <v>North Somerset AC</v>
      </c>
      <c r="G82" s="10">
        <v>10.199999999999999</v>
      </c>
      <c r="H82" s="15" t="str">
        <f>VLOOKUP($B82,'Mtg Entries'!$A$2:$I$300, 6)</f>
        <v>U13G</v>
      </c>
    </row>
    <row r="83" spans="2:10" ht="15.75">
      <c r="B83" s="22">
        <v>81</v>
      </c>
      <c r="C83" s="15">
        <v>2</v>
      </c>
      <c r="D83" s="15" t="str">
        <f>VLOOKUP($B83,'Mtg Entries'!$A$2:$I$300, 2)</f>
        <v>Matilda</v>
      </c>
      <c r="E83" s="15" t="str">
        <f>VLOOKUP($B83,'Mtg Entries'!$A$2:$I$300, 3)</f>
        <v>Green</v>
      </c>
      <c r="F83" s="15" t="str">
        <f>VLOOKUP($B83,'Mtg Entries'!$A$2:$I$300, 4)</f>
        <v>Yate &amp; District AC</v>
      </c>
      <c r="G83" s="10">
        <v>10.9</v>
      </c>
      <c r="H83" s="15" t="str">
        <f>VLOOKUP($B83,'Mtg Entries'!$A$2:$I$300, 6)</f>
        <v>U13G</v>
      </c>
    </row>
    <row r="84" spans="2:10" ht="15.75">
      <c r="B84" s="22">
        <v>80</v>
      </c>
      <c r="C84" s="15">
        <v>3</v>
      </c>
      <c r="D84" s="15" t="str">
        <f>VLOOKUP($B84,'Mtg Entries'!$A$2:$I$300, 2)</f>
        <v>Eva</v>
      </c>
      <c r="E84" s="15" t="str">
        <f>VLOOKUP($B84,'Mtg Entries'!$A$2:$I$300, 3)</f>
        <v>Crowe</v>
      </c>
      <c r="F84" s="15" t="str">
        <f>VLOOKUP($B84,'Mtg Entries'!$A$2:$I$300, 4)</f>
        <v>North Somerset AC</v>
      </c>
      <c r="G84" s="10">
        <v>11.4</v>
      </c>
      <c r="H84" s="15" t="str">
        <f>VLOOKUP($B84,'Mtg Entries'!$A$2:$I$300, 6)</f>
        <v>U13G</v>
      </c>
    </row>
    <row r="85" spans="2:10" ht="15.75">
      <c r="B85" s="22">
        <v>1</v>
      </c>
      <c r="C85" s="15">
        <v>4</v>
      </c>
      <c r="D85" s="15" t="str">
        <f>VLOOKUP($B85,'Mtg Entries'!$A$2:$I$300, 2)</f>
        <v>KEERTHANAA</v>
      </c>
      <c r="E85" s="15" t="str">
        <f>VLOOKUP($B85,'Mtg Entries'!$A$2:$I$300, 3)</f>
        <v>KRISHNAMACHAARI</v>
      </c>
      <c r="F85" s="15" t="str">
        <f>VLOOKUP($B85,'Mtg Entries'!$A$2:$I$300, 4)</f>
        <v>Ravi Athletic Group</v>
      </c>
      <c r="G85" s="10">
        <v>11.6</v>
      </c>
      <c r="H85" s="15" t="str">
        <f>VLOOKUP($B85,'Mtg Entries'!$A$2:$I$300, 6)</f>
        <v>U13G</v>
      </c>
    </row>
    <row r="86" spans="2:10" ht="15.75">
      <c r="B86" s="22">
        <v>91</v>
      </c>
      <c r="C86" s="15">
        <v>5</v>
      </c>
      <c r="D86" s="15" t="str">
        <f>VLOOKUP($B86,'Mtg Entries'!$A$2:$I$300, 2)</f>
        <v>Eliza</v>
      </c>
      <c r="E86" s="15" t="str">
        <f>VLOOKUP($B86,'Mtg Entries'!$A$2:$I$300, 3)</f>
        <v>Price</v>
      </c>
      <c r="F86" s="15" t="str">
        <f>VLOOKUP($B86,'Mtg Entries'!$A$2:$I$300, 4)</f>
        <v>North Somerset AC</v>
      </c>
      <c r="G86" s="10">
        <v>11.6</v>
      </c>
      <c r="H86" s="15" t="str">
        <f>VLOOKUP($B86,'Mtg Entries'!$A$2:$I$300, 6)</f>
        <v>U13G</v>
      </c>
    </row>
    <row r="87" spans="2:10" ht="15.75">
      <c r="B87" s="22">
        <v>84</v>
      </c>
      <c r="C87" s="15">
        <v>6</v>
      </c>
      <c r="D87" s="15" t="str">
        <f>VLOOKUP($B87,'Mtg Entries'!$A$2:$I$300, 2)</f>
        <v>Megan</v>
      </c>
      <c r="E87" s="15" t="str">
        <f>VLOOKUP($B87,'Mtg Entries'!$A$2:$I$300, 3)</f>
        <v>Hussey</v>
      </c>
      <c r="F87" s="15" t="str">
        <f>VLOOKUP($B87,'Mtg Entries'!$A$2:$I$300, 4)</f>
        <v>North Somerset AC</v>
      </c>
      <c r="G87" s="10">
        <v>11.6</v>
      </c>
      <c r="H87" s="15" t="str">
        <f>VLOOKUP($B87,'Mtg Entries'!$A$2:$I$300, 6)</f>
        <v>U13G</v>
      </c>
    </row>
    <row r="88" spans="2:10" ht="15.75">
      <c r="B88" s="22">
        <v>89</v>
      </c>
      <c r="C88" s="15">
        <v>7</v>
      </c>
      <c r="D88" s="15" t="str">
        <f>VLOOKUP($B88,'Mtg Entries'!$A$2:$I$300, 2)</f>
        <v>Hannah</v>
      </c>
      <c r="E88" s="15" t="str">
        <f>VLOOKUP($B88,'Mtg Entries'!$A$2:$I$300, 3)</f>
        <v>Pearce</v>
      </c>
      <c r="F88" s="15" t="str">
        <f>VLOOKUP($B88,'Mtg Entries'!$A$2:$I$300, 4)</f>
        <v>North Somerset AC</v>
      </c>
      <c r="G88" s="10">
        <v>11.8</v>
      </c>
      <c r="H88" s="15" t="str">
        <f>VLOOKUP($B88,'Mtg Entries'!$A$2:$I$300, 6)</f>
        <v>U13G</v>
      </c>
    </row>
    <row r="89" spans="2:10" s="20" customFormat="1" ht="15.75">
      <c r="B89" s="32"/>
      <c r="C89" s="33"/>
      <c r="D89" s="33"/>
      <c r="E89" s="33"/>
      <c r="F89" s="33"/>
      <c r="G89" s="34"/>
      <c r="H89" s="15"/>
    </row>
    <row r="90" spans="2:10" s="29" customFormat="1" ht="15.75" thickBot="1">
      <c r="B90" s="13" t="s">
        <v>11</v>
      </c>
      <c r="C90" s="16" t="s">
        <v>806</v>
      </c>
      <c r="D90" s="13" t="s">
        <v>8</v>
      </c>
      <c r="E90" s="16" t="str">
        <f>$L$5</f>
        <v>U13G</v>
      </c>
      <c r="F90" s="13" t="s">
        <v>123</v>
      </c>
      <c r="G90" s="31" t="s">
        <v>135</v>
      </c>
      <c r="H90" s="35">
        <v>-1</v>
      </c>
      <c r="I90" s="37" t="s">
        <v>136</v>
      </c>
      <c r="J90" s="29" t="s">
        <v>874</v>
      </c>
    </row>
    <row r="91" spans="2:10" s="20" customFormat="1"/>
    <row r="92" spans="2:10" s="20" customFormat="1">
      <c r="B92" s="12" t="s">
        <v>0</v>
      </c>
      <c r="C92" s="12" t="s">
        <v>10</v>
      </c>
      <c r="D92" s="12" t="s">
        <v>9</v>
      </c>
      <c r="E92" s="12"/>
      <c r="F92" s="12" t="s">
        <v>3</v>
      </c>
      <c r="G92" s="12" t="s">
        <v>90</v>
      </c>
      <c r="H92" s="12" t="s">
        <v>91</v>
      </c>
    </row>
    <row r="93" spans="2:10" s="20" customFormat="1" ht="15.75">
      <c r="B93" s="22">
        <v>92</v>
      </c>
      <c r="C93" s="15">
        <v>1</v>
      </c>
      <c r="D93" s="15" t="str">
        <f>VLOOKUP($B93,'Mtg Entries'!$A$2:$I$300, 2)</f>
        <v>Summer</v>
      </c>
      <c r="E93" s="15" t="str">
        <f>VLOOKUP($B93,'Mtg Entries'!$A$2:$I$300, 3)</f>
        <v>Richards</v>
      </c>
      <c r="F93" s="15" t="str">
        <f>VLOOKUP($B93,'Mtg Entries'!$A$2:$I$300, 4)</f>
        <v>Yate &amp; District AC</v>
      </c>
      <c r="G93" s="10">
        <v>11.34</v>
      </c>
      <c r="H93" s="15" t="str">
        <f>VLOOKUP($B93,'Mtg Entries'!$A$2:$I$300, 6)</f>
        <v>U13G</v>
      </c>
    </row>
    <row r="94" spans="2:10" s="20" customFormat="1" ht="15.75">
      <c r="B94" s="22">
        <v>97</v>
      </c>
      <c r="C94" s="15">
        <v>2</v>
      </c>
      <c r="D94" s="15" t="str">
        <f>VLOOKUP($B94,'Mtg Entries'!$A$2:$I$300, 2)</f>
        <v>Lily</v>
      </c>
      <c r="E94" s="15" t="str">
        <f>VLOOKUP($B94,'Mtg Entries'!$A$2:$I$300, 3)</f>
        <v>Walkey</v>
      </c>
      <c r="F94" s="15" t="str">
        <f>VLOOKUP($B94,'Mtg Entries'!$A$2:$I$300, 4)</f>
        <v>Yate &amp; District AC</v>
      </c>
      <c r="G94" s="10">
        <v>11.49</v>
      </c>
      <c r="H94" s="15" t="str">
        <f>VLOOKUP($B94,'Mtg Entries'!$A$2:$I$300, 6)</f>
        <v>U13G</v>
      </c>
    </row>
    <row r="95" spans="2:10" s="20" customFormat="1" ht="15.75">
      <c r="B95" s="22">
        <v>77</v>
      </c>
      <c r="C95" s="15">
        <v>3</v>
      </c>
      <c r="D95" s="15" t="str">
        <f>VLOOKUP($B95,'Mtg Entries'!$A$2:$I$300, 2)</f>
        <v>Amira</v>
      </c>
      <c r="E95" s="15" t="str">
        <f>VLOOKUP($B95,'Mtg Entries'!$A$2:$I$300, 3)</f>
        <v>Chowdhury Barratt</v>
      </c>
      <c r="F95" s="15" t="str">
        <f>VLOOKUP($B95,'Mtg Entries'!$A$2:$I$300, 4)</f>
        <v>Bristol &amp; West AC</v>
      </c>
      <c r="G95" s="10">
        <v>11.5</v>
      </c>
      <c r="H95" s="15" t="str">
        <f>VLOOKUP($B95,'Mtg Entries'!$A$2:$I$300, 6)</f>
        <v>U13G</v>
      </c>
    </row>
    <row r="96" spans="2:10" s="20" customFormat="1" ht="15.75">
      <c r="B96" s="22">
        <v>96</v>
      </c>
      <c r="C96" s="15">
        <v>4</v>
      </c>
      <c r="D96" s="15" t="str">
        <f>VLOOKUP($B96,'Mtg Entries'!$A$2:$I$300, 2)</f>
        <v>Ella</v>
      </c>
      <c r="E96" s="15" t="str">
        <f>VLOOKUP($B96,'Mtg Entries'!$A$2:$I$300, 3)</f>
        <v>Thurston</v>
      </c>
      <c r="F96" s="15" t="str">
        <f>VLOOKUP($B96,'Mtg Entries'!$A$2:$I$300, 4)</f>
        <v>North Somerset AC</v>
      </c>
      <c r="G96" s="10">
        <v>11.92</v>
      </c>
      <c r="H96" s="15" t="str">
        <f>VLOOKUP($B96,'Mtg Entries'!$A$2:$I$300, 6)</f>
        <v>U13G</v>
      </c>
    </row>
    <row r="97" spans="2:10" s="20" customFormat="1" ht="15.75">
      <c r="B97" s="22">
        <v>78</v>
      </c>
      <c r="C97" s="15">
        <v>5</v>
      </c>
      <c r="D97" s="15" t="str">
        <f>VLOOKUP($B97,'Mtg Entries'!$A$2:$I$300, 2)</f>
        <v>Jasmine</v>
      </c>
      <c r="E97" s="15" t="str">
        <f>VLOOKUP($B97,'Mtg Entries'!$A$2:$I$300, 3)</f>
        <v>Collins</v>
      </c>
      <c r="F97" s="15">
        <f>VLOOKUP($B97,'Mtg Entries'!$A$2:$I$300, 4)</f>
        <v>0</v>
      </c>
      <c r="G97" s="10">
        <v>12.41</v>
      </c>
      <c r="H97" s="15" t="str">
        <f>VLOOKUP($B97,'Mtg Entries'!$A$2:$I$300, 6)</f>
        <v>U13G</v>
      </c>
    </row>
    <row r="98" spans="2:10" s="20" customFormat="1" ht="15.75">
      <c r="B98" s="22">
        <v>95</v>
      </c>
      <c r="C98" s="15">
        <v>6</v>
      </c>
      <c r="D98" s="15" t="str">
        <f>VLOOKUP($B98,'Mtg Entries'!$A$2:$I$300, 2)</f>
        <v>Ariana</v>
      </c>
      <c r="E98" s="15" t="str">
        <f>VLOOKUP($B98,'Mtg Entries'!$A$2:$I$300, 3)</f>
        <v>Stupu</v>
      </c>
      <c r="F98" s="15" t="str">
        <f>VLOOKUP($B98,'Mtg Entries'!$A$2:$I$300, 4)</f>
        <v>North Somerset AC</v>
      </c>
      <c r="G98" s="10">
        <v>13.2</v>
      </c>
      <c r="H98" s="15" t="str">
        <f>VLOOKUP($B98,'Mtg Entries'!$A$2:$I$300, 6)</f>
        <v>U13G</v>
      </c>
    </row>
    <row r="99" spans="2:10" s="20" customFormat="1" ht="15.75">
      <c r="B99" s="32"/>
      <c r="C99" s="15"/>
      <c r="D99" s="15"/>
      <c r="E99" s="15"/>
      <c r="F99" s="15"/>
      <c r="G99" s="34"/>
      <c r="H99" s="15"/>
    </row>
    <row r="100" spans="2:10" s="29" customFormat="1" ht="15.75" thickBot="1">
      <c r="B100" s="13" t="s">
        <v>11</v>
      </c>
      <c r="C100" s="16" t="s">
        <v>807</v>
      </c>
      <c r="D100" s="13" t="s">
        <v>8</v>
      </c>
      <c r="E100" s="16" t="str">
        <f>$L$5</f>
        <v>U13G</v>
      </c>
      <c r="F100" s="13" t="s">
        <v>123</v>
      </c>
      <c r="G100" s="31" t="s">
        <v>135</v>
      </c>
      <c r="H100" s="35">
        <v>-0.5</v>
      </c>
      <c r="I100" s="37" t="s">
        <v>136</v>
      </c>
      <c r="J100" s="29" t="s">
        <v>874</v>
      </c>
    </row>
    <row r="101" spans="2:10" s="20" customFormat="1"/>
    <row r="102" spans="2:10" s="20" customFormat="1">
      <c r="B102" s="12" t="s">
        <v>0</v>
      </c>
      <c r="C102" s="12" t="s">
        <v>10</v>
      </c>
      <c r="D102" s="12" t="s">
        <v>9</v>
      </c>
      <c r="E102" s="12"/>
      <c r="F102" s="12" t="s">
        <v>3</v>
      </c>
      <c r="G102" s="12" t="s">
        <v>90</v>
      </c>
      <c r="H102" s="12" t="s">
        <v>91</v>
      </c>
    </row>
    <row r="103" spans="2:10" s="20" customFormat="1" ht="15.75">
      <c r="B103" s="22">
        <v>82</v>
      </c>
      <c r="C103" s="15">
        <v>1</v>
      </c>
      <c r="D103" s="15" t="str">
        <f>VLOOKUP($B103,'Mtg Entries'!$A$2:$I$300, 2)</f>
        <v>Martha</v>
      </c>
      <c r="E103" s="15" t="str">
        <f>VLOOKUP($B103,'Mtg Entries'!$A$2:$I$300, 3)</f>
        <v>Herringshaw</v>
      </c>
      <c r="F103" s="15" t="str">
        <f>VLOOKUP($B103,'Mtg Entries'!$A$2:$I$300, 4)</f>
        <v>North Somerset AC</v>
      </c>
      <c r="G103" s="10">
        <v>10.27</v>
      </c>
      <c r="H103" s="15" t="str">
        <f>VLOOKUP($B103,'Mtg Entries'!$A$2:$I$300, 6)</f>
        <v>U13G</v>
      </c>
    </row>
    <row r="104" spans="2:10" s="20" customFormat="1" ht="15.75">
      <c r="B104" s="22">
        <v>81</v>
      </c>
      <c r="C104" s="15">
        <v>2</v>
      </c>
      <c r="D104" s="15" t="str">
        <f>VLOOKUP($B104,'Mtg Entries'!$A$2:$I$300, 2)</f>
        <v>Matilda</v>
      </c>
      <c r="E104" s="15" t="str">
        <f>VLOOKUP($B104,'Mtg Entries'!$A$2:$I$300, 3)</f>
        <v>Green</v>
      </c>
      <c r="F104" s="15" t="str">
        <f>VLOOKUP($B104,'Mtg Entries'!$A$2:$I$300, 4)</f>
        <v>Yate &amp; District AC</v>
      </c>
      <c r="G104" s="10">
        <v>10.93</v>
      </c>
      <c r="H104" s="15" t="str">
        <f>VLOOKUP($B104,'Mtg Entries'!$A$2:$I$300, 6)</f>
        <v>U13G</v>
      </c>
    </row>
    <row r="105" spans="2:10" s="20" customFormat="1" ht="15.75">
      <c r="B105" s="22">
        <v>92</v>
      </c>
      <c r="C105" s="15">
        <v>3</v>
      </c>
      <c r="D105" s="15" t="str">
        <f>VLOOKUP($B105,'Mtg Entries'!$A$2:$I$300, 2)</f>
        <v>Summer</v>
      </c>
      <c r="E105" s="15" t="str">
        <f>VLOOKUP($B105,'Mtg Entries'!$A$2:$I$300, 3)</f>
        <v>Richards</v>
      </c>
      <c r="F105" s="15" t="str">
        <f>VLOOKUP($B105,'Mtg Entries'!$A$2:$I$300, 4)</f>
        <v>Yate &amp; District AC</v>
      </c>
      <c r="G105" s="10">
        <v>11.17</v>
      </c>
      <c r="H105" s="15" t="str">
        <f>VLOOKUP($B105,'Mtg Entries'!$A$2:$I$300, 6)</f>
        <v>U13G</v>
      </c>
    </row>
    <row r="106" spans="2:10" s="20" customFormat="1" ht="15.75">
      <c r="B106" s="22">
        <v>77</v>
      </c>
      <c r="C106" s="15">
        <v>4</v>
      </c>
      <c r="D106" s="15" t="str">
        <f>VLOOKUP($B106,'Mtg Entries'!$A$2:$I$300, 2)</f>
        <v>Amira</v>
      </c>
      <c r="E106" s="15" t="str">
        <f>VLOOKUP($B106,'Mtg Entries'!$A$2:$I$300, 3)</f>
        <v>Chowdhury Barratt</v>
      </c>
      <c r="F106" s="15" t="str">
        <f>VLOOKUP($B106,'Mtg Entries'!$A$2:$I$300, 4)</f>
        <v>Bristol &amp; West AC</v>
      </c>
      <c r="G106" s="10">
        <v>11.37</v>
      </c>
      <c r="H106" s="15" t="str">
        <f>VLOOKUP($B106,'Mtg Entries'!$A$2:$I$300, 6)</f>
        <v>U13G</v>
      </c>
    </row>
    <row r="107" spans="2:10" s="20" customFormat="1" ht="15.75">
      <c r="B107" s="22">
        <v>97</v>
      </c>
      <c r="C107" s="15">
        <v>5</v>
      </c>
      <c r="D107" s="15" t="str">
        <f>VLOOKUP($B107,'Mtg Entries'!$A$2:$I$300, 2)</f>
        <v>Lily</v>
      </c>
      <c r="E107" s="15" t="str">
        <f>VLOOKUP($B107,'Mtg Entries'!$A$2:$I$300, 3)</f>
        <v>Walkey</v>
      </c>
      <c r="F107" s="15" t="str">
        <f>VLOOKUP($B107,'Mtg Entries'!$A$2:$I$300, 4)</f>
        <v>Yate &amp; District AC</v>
      </c>
      <c r="G107" s="10">
        <v>11.45</v>
      </c>
      <c r="H107" s="15" t="str">
        <f>VLOOKUP($B107,'Mtg Entries'!$A$2:$I$300, 6)</f>
        <v>U13G</v>
      </c>
    </row>
    <row r="108" spans="2:10" s="20" customFormat="1" ht="15.75">
      <c r="B108" s="22">
        <v>80</v>
      </c>
      <c r="C108" s="15">
        <v>6</v>
      </c>
      <c r="D108" s="15" t="str">
        <f>VLOOKUP($B108,'Mtg Entries'!$A$2:$I$300, 2)</f>
        <v>Eva</v>
      </c>
      <c r="E108" s="15" t="str">
        <f>VLOOKUP($B108,'Mtg Entries'!$A$2:$I$300, 3)</f>
        <v>Crowe</v>
      </c>
      <c r="F108" s="15" t="str">
        <f>VLOOKUP($B108,'Mtg Entries'!$A$2:$I$300, 4)</f>
        <v>North Somerset AC</v>
      </c>
      <c r="G108" s="10">
        <v>11.49</v>
      </c>
      <c r="H108" s="15" t="str">
        <f>VLOOKUP($B108,'Mtg Entries'!$A$2:$I$300, 6)</f>
        <v>U13G</v>
      </c>
    </row>
    <row r="109" spans="2:10" s="20" customFormat="1" ht="15.75">
      <c r="B109" s="22">
        <v>91</v>
      </c>
      <c r="C109" s="15">
        <v>7</v>
      </c>
      <c r="D109" s="15" t="str">
        <f>VLOOKUP($B109,'Mtg Entries'!$A$2:$I$300, 2)</f>
        <v>Eliza</v>
      </c>
      <c r="E109" s="15" t="str">
        <f>VLOOKUP($B109,'Mtg Entries'!$A$2:$I$300, 3)</f>
        <v>Price</v>
      </c>
      <c r="F109" s="15" t="str">
        <f>VLOOKUP($B109,'Mtg Entries'!$A$2:$I$300, 4)</f>
        <v>North Somerset AC</v>
      </c>
      <c r="G109" s="10">
        <v>11.62</v>
      </c>
      <c r="H109" s="15" t="str">
        <f>VLOOKUP($B109,'Mtg Entries'!$A$2:$I$300, 6)</f>
        <v>U13G</v>
      </c>
    </row>
    <row r="110" spans="2:10" s="20" customFormat="1" ht="15.75">
      <c r="B110" s="22">
        <v>1</v>
      </c>
      <c r="C110" s="15">
        <v>8</v>
      </c>
      <c r="D110" s="15" t="str">
        <f>VLOOKUP($B110,'Mtg Entries'!$A$2:$I$300, 2)</f>
        <v>KEERTHANAA</v>
      </c>
      <c r="E110" s="15" t="str">
        <f>VLOOKUP($B110,'Mtg Entries'!$A$2:$I$300, 3)</f>
        <v>KRISHNAMACHAARI</v>
      </c>
      <c r="F110" s="15" t="str">
        <f>VLOOKUP($B110,'Mtg Entries'!$A$2:$I$300, 4)</f>
        <v>Ravi Athletic Group</v>
      </c>
      <c r="G110" s="10">
        <v>11.62</v>
      </c>
      <c r="H110" s="15" t="str">
        <f>VLOOKUP($B110,'Mtg Entries'!$A$2:$I$300, 6)</f>
        <v>U13G</v>
      </c>
    </row>
    <row r="111" spans="2:10">
      <c r="B111" s="20"/>
      <c r="D111" s="20"/>
      <c r="E111" s="20"/>
      <c r="F111" s="20"/>
      <c r="G111" s="20"/>
      <c r="H111" s="20"/>
    </row>
    <row r="112" spans="2:10" ht="15.75" thickBot="1">
      <c r="B112" s="13" t="s">
        <v>11</v>
      </c>
      <c r="C112" s="16" t="s">
        <v>807</v>
      </c>
      <c r="D112" s="13" t="s">
        <v>8</v>
      </c>
      <c r="E112" s="16" t="str">
        <f>$L$6</f>
        <v>U13B</v>
      </c>
      <c r="F112" s="13" t="s">
        <v>123</v>
      </c>
      <c r="G112" s="31" t="s">
        <v>135</v>
      </c>
      <c r="H112" s="35">
        <v>0.3</v>
      </c>
      <c r="I112" s="37" t="s">
        <v>136</v>
      </c>
      <c r="J112" t="s">
        <v>874</v>
      </c>
    </row>
    <row r="113" spans="2:10">
      <c r="B113" s="20"/>
      <c r="C113" s="20"/>
      <c r="D113" s="20"/>
      <c r="E113" s="20"/>
      <c r="F113" s="20"/>
      <c r="G113" s="20"/>
      <c r="H113" s="20"/>
    </row>
    <row r="114" spans="2:10">
      <c r="B114" s="12" t="s">
        <v>0</v>
      </c>
      <c r="C114" s="12" t="s">
        <v>10</v>
      </c>
      <c r="D114" s="12" t="s">
        <v>9</v>
      </c>
      <c r="E114" s="12"/>
      <c r="F114" s="12" t="s">
        <v>3</v>
      </c>
      <c r="G114" s="12" t="s">
        <v>90</v>
      </c>
      <c r="H114" s="12" t="s">
        <v>91</v>
      </c>
    </row>
    <row r="115" spans="2:10" ht="15.75">
      <c r="B115" s="22">
        <v>74</v>
      </c>
      <c r="C115" s="15">
        <v>1</v>
      </c>
      <c r="D115" s="15" t="str">
        <f>VLOOKUP($B115,'Mtg Entries'!$A$2:$I$300, 2)</f>
        <v>Oscar</v>
      </c>
      <c r="E115" s="15" t="str">
        <f>VLOOKUP($B115,'Mtg Entries'!$A$2:$I$300, 3)</f>
        <v>Warren</v>
      </c>
      <c r="F115" s="15" t="str">
        <f>VLOOKUP($B115,'Mtg Entries'!$A$2:$I$300, 4)</f>
        <v>North Somerset AC</v>
      </c>
      <c r="G115" s="10">
        <v>10.89</v>
      </c>
      <c r="H115" s="15" t="str">
        <f>VLOOKUP($B115,'Mtg Entries'!$A$2:$I$300, 6)</f>
        <v>U13B</v>
      </c>
    </row>
    <row r="116" spans="2:10" ht="15.75">
      <c r="B116" s="22">
        <v>62</v>
      </c>
      <c r="C116" s="15">
        <v>2</v>
      </c>
      <c r="D116" s="15" t="str">
        <f>VLOOKUP($B116,'Mtg Entries'!$A$2:$I$300, 2)</f>
        <v>Ewan</v>
      </c>
      <c r="E116" s="15" t="str">
        <f>VLOOKUP($B116,'Mtg Entries'!$A$2:$I$300, 3)</f>
        <v>Hussey</v>
      </c>
      <c r="F116" s="15" t="str">
        <f>VLOOKUP($B116,'Mtg Entries'!$A$2:$I$300, 4)</f>
        <v>North Somerset AC</v>
      </c>
      <c r="G116" s="10">
        <v>11.2</v>
      </c>
      <c r="H116" s="15" t="str">
        <f>VLOOKUP($B116,'Mtg Entries'!$A$2:$I$300, 6)</f>
        <v>U13B</v>
      </c>
    </row>
    <row r="117" spans="2:10" ht="15.75">
      <c r="B117" s="22">
        <v>60</v>
      </c>
      <c r="C117" s="15">
        <v>3</v>
      </c>
      <c r="D117" s="15" t="str">
        <f>VLOOKUP($B117,'Mtg Entries'!$A$2:$I$300, 2)</f>
        <v>Rhys</v>
      </c>
      <c r="E117" s="15" t="str">
        <f>VLOOKUP($B117,'Mtg Entries'!$A$2:$I$300, 3)</f>
        <v>Gore</v>
      </c>
      <c r="F117" s="15" t="str">
        <f>VLOOKUP($B117,'Mtg Entries'!$A$2:$I$300, 4)</f>
        <v>Yate &amp; District AC</v>
      </c>
      <c r="G117" s="10">
        <v>11.29</v>
      </c>
      <c r="H117" s="15" t="str">
        <f>VLOOKUP($B117,'Mtg Entries'!$A$2:$I$300, 6)</f>
        <v>U13B</v>
      </c>
    </row>
    <row r="118" spans="2:10" ht="15.75">
      <c r="B118" s="22">
        <v>75</v>
      </c>
      <c r="C118" s="15">
        <v>4</v>
      </c>
      <c r="D118" s="15" t="str">
        <f>VLOOKUP($B118,'Mtg Entries'!$A$2:$I$300, 2)</f>
        <v>Tristan</v>
      </c>
      <c r="E118" s="15" t="str">
        <f>VLOOKUP($B118,'Mtg Entries'!$A$2:$I$300, 3)</f>
        <v>Wilkins</v>
      </c>
      <c r="F118" s="15" t="str">
        <f>VLOOKUP($B118,'Mtg Entries'!$A$2:$I$300, 4)</f>
        <v>Yate &amp; District AC</v>
      </c>
      <c r="G118" s="10">
        <v>11.35</v>
      </c>
      <c r="H118" s="15" t="str">
        <f>VLOOKUP($B118,'Mtg Entries'!$A$2:$I$300, 6)</f>
        <v>U13B</v>
      </c>
    </row>
    <row r="119" spans="2:10" ht="15.75">
      <c r="B119" s="22">
        <v>58</v>
      </c>
      <c r="C119" s="15">
        <v>5</v>
      </c>
      <c r="D119" s="15" t="str">
        <f>VLOOKUP($B119,'Mtg Entries'!$A$2:$I$300, 2)</f>
        <v>Benjamin</v>
      </c>
      <c r="E119" s="15" t="str">
        <f>VLOOKUP($B119,'Mtg Entries'!$A$2:$I$300, 3)</f>
        <v>Ferdinando</v>
      </c>
      <c r="F119" s="15">
        <f>VLOOKUP($B119,'Mtg Entries'!$A$2:$I$300, 4)</f>
        <v>0</v>
      </c>
      <c r="G119" s="10">
        <v>12.04</v>
      </c>
      <c r="H119" s="15" t="str">
        <f>VLOOKUP($B119,'Mtg Entries'!$A$2:$I$300, 6)</f>
        <v>U13B</v>
      </c>
    </row>
    <row r="120" spans="2:10" ht="15.75">
      <c r="B120" s="22">
        <v>55</v>
      </c>
      <c r="C120" s="15">
        <v>6</v>
      </c>
      <c r="D120" s="15" t="str">
        <f>VLOOKUP($B120,'Mtg Entries'!$A$2:$I$300, 2)</f>
        <v>Jonathan</v>
      </c>
      <c r="E120" s="15" t="str">
        <f>VLOOKUP($B120,'Mtg Entries'!$A$2:$I$300, 3)</f>
        <v>Aston</v>
      </c>
      <c r="F120" s="15" t="str">
        <f>VLOOKUP($B120,'Mtg Entries'!$A$2:$I$300, 4)</f>
        <v>North Somerset AC</v>
      </c>
      <c r="G120" s="10">
        <v>12.07</v>
      </c>
      <c r="H120" s="15" t="str">
        <f>VLOOKUP($B120,'Mtg Entries'!$A$2:$I$300, 6)</f>
        <v>U13B</v>
      </c>
    </row>
    <row r="121" spans="2:10" s="20" customFormat="1" ht="15.75">
      <c r="B121" s="22">
        <v>63</v>
      </c>
      <c r="C121" s="15">
        <v>7</v>
      </c>
      <c r="D121" s="15" t="str">
        <f>VLOOKUP($B121,'Mtg Entries'!$A$2:$I$300, 2)</f>
        <v>Jeremy</v>
      </c>
      <c r="E121" s="15" t="str">
        <f>VLOOKUP($B121,'Mtg Entries'!$A$2:$I$300, 3)</f>
        <v>Kell</v>
      </c>
      <c r="F121" s="15" t="str">
        <f>VLOOKUP($B121,'Mtg Entries'!$A$2:$I$300, 4)</f>
        <v>North Somerset AC</v>
      </c>
      <c r="G121" s="10">
        <v>12.07</v>
      </c>
      <c r="H121" s="15" t="str">
        <f>VLOOKUP($B121,'Mtg Entries'!$A$2:$I$300, 6)</f>
        <v>U13B</v>
      </c>
    </row>
    <row r="122" spans="2:10" s="20" customFormat="1" ht="15.75">
      <c r="B122" s="22">
        <v>59</v>
      </c>
      <c r="C122" s="15">
        <v>8</v>
      </c>
      <c r="D122" s="15" t="str">
        <f>VLOOKUP($B122,'Mtg Entries'!$A$2:$I$300, 2)</f>
        <v>Jackson</v>
      </c>
      <c r="E122" s="15" t="str">
        <f>VLOOKUP($B122,'Mtg Entries'!$A$2:$I$300, 3)</f>
        <v>Gilfillan</v>
      </c>
      <c r="F122" s="15" t="str">
        <f>VLOOKUP($B122,'Mtg Entries'!$A$2:$I$300, 4)</f>
        <v>Bristol &amp; West AC</v>
      </c>
      <c r="G122" s="10">
        <v>12.24</v>
      </c>
      <c r="H122" s="15" t="str">
        <f>VLOOKUP($B122,'Mtg Entries'!$A$2:$I$300, 6)</f>
        <v>U13B</v>
      </c>
    </row>
    <row r="124" spans="2:10" ht="15.75" thickBot="1">
      <c r="B124" s="13" t="s">
        <v>11</v>
      </c>
      <c r="C124" s="16" t="s">
        <v>875</v>
      </c>
      <c r="D124" s="13" t="s">
        <v>8</v>
      </c>
      <c r="E124" s="16" t="str">
        <f>$L$5</f>
        <v>U13G</v>
      </c>
      <c r="F124" s="13" t="s">
        <v>123</v>
      </c>
      <c r="G124" s="31" t="s">
        <v>135</v>
      </c>
      <c r="H124" s="35">
        <v>3.7</v>
      </c>
      <c r="I124" s="37" t="s">
        <v>136</v>
      </c>
      <c r="J124" t="s">
        <v>874</v>
      </c>
    </row>
    <row r="125" spans="2:10">
      <c r="B125" s="20"/>
      <c r="C125" s="20"/>
      <c r="D125" s="20"/>
      <c r="E125" s="20"/>
      <c r="F125" s="20"/>
      <c r="G125" s="20"/>
      <c r="H125" s="20"/>
    </row>
    <row r="126" spans="2:10">
      <c r="B126" s="12" t="s">
        <v>0</v>
      </c>
      <c r="C126" s="12" t="s">
        <v>10</v>
      </c>
      <c r="D126" s="12" t="s">
        <v>9</v>
      </c>
      <c r="E126" s="12"/>
      <c r="F126" s="12" t="s">
        <v>3</v>
      </c>
      <c r="G126" s="12" t="s">
        <v>90</v>
      </c>
      <c r="H126" s="12" t="s">
        <v>91</v>
      </c>
    </row>
    <row r="127" spans="2:10">
      <c r="B127" s="11">
        <v>92</v>
      </c>
      <c r="C127" s="15">
        <v>1</v>
      </c>
      <c r="D127" s="15" t="str">
        <f>VLOOKUP($B127,'Mtg Entries'!$A$2:$I$300, 2)</f>
        <v>Summer</v>
      </c>
      <c r="E127" s="15" t="str">
        <f>VLOOKUP($B127,'Mtg Entries'!$A$2:$I$300, 3)</f>
        <v>Richards</v>
      </c>
      <c r="F127" s="15" t="str">
        <f>VLOOKUP($B127,'Mtg Entries'!$A$2:$I$300, 4)</f>
        <v>Yate &amp; District AC</v>
      </c>
      <c r="G127" s="10">
        <v>21.5</v>
      </c>
      <c r="H127" s="15" t="str">
        <f>VLOOKUP($B127,'Mtg Entries'!$A$2:$I$300, 6)</f>
        <v>U13G</v>
      </c>
    </row>
    <row r="128" spans="2:10" ht="15.75">
      <c r="B128" s="22">
        <v>1</v>
      </c>
      <c r="C128" s="15">
        <v>2</v>
      </c>
      <c r="D128" s="15" t="str">
        <f>VLOOKUP($B128,'Mtg Entries'!$A$2:$I$300, 2)</f>
        <v>KEERTHANAA</v>
      </c>
      <c r="E128" s="15" t="str">
        <f>VLOOKUP($B128,'Mtg Entries'!$A$2:$I$300, 3)</f>
        <v>KRISHNAMACHAARI</v>
      </c>
      <c r="F128" s="15" t="str">
        <f>VLOOKUP($B128,'Mtg Entries'!$A$2:$I$300, 4)</f>
        <v>Ravi Athletic Group</v>
      </c>
      <c r="G128" s="10">
        <v>22.06</v>
      </c>
      <c r="H128" s="15" t="str">
        <f>VLOOKUP($B128,'Mtg Entries'!$A$2:$I$300, 6)</f>
        <v>U13G</v>
      </c>
    </row>
    <row r="129" spans="2:10" ht="15.75">
      <c r="B129" s="22">
        <v>97</v>
      </c>
      <c r="C129" s="15">
        <v>3</v>
      </c>
      <c r="D129" s="15" t="str">
        <f>VLOOKUP($B129,'Mtg Entries'!$A$2:$I$300, 2)</f>
        <v>Lily</v>
      </c>
      <c r="E129" s="15" t="str">
        <f>VLOOKUP($B129,'Mtg Entries'!$A$2:$I$300, 3)</f>
        <v>Walkey</v>
      </c>
      <c r="F129" s="15" t="str">
        <f>VLOOKUP($B129,'Mtg Entries'!$A$2:$I$300, 4)</f>
        <v>Yate &amp; District AC</v>
      </c>
      <c r="G129" s="10">
        <v>22.35</v>
      </c>
      <c r="H129" s="15" t="str">
        <f>VLOOKUP($B129,'Mtg Entries'!$A$2:$I$300, 6)</f>
        <v>U13G</v>
      </c>
    </row>
    <row r="130" spans="2:10" ht="15.75">
      <c r="B130" s="22">
        <v>89</v>
      </c>
      <c r="C130" s="15">
        <v>4</v>
      </c>
      <c r="D130" s="15" t="str">
        <f>VLOOKUP($B130,'Mtg Entries'!$A$2:$I$300, 2)</f>
        <v>Hannah</v>
      </c>
      <c r="E130" s="15" t="str">
        <f>VLOOKUP($B130,'Mtg Entries'!$A$2:$I$300, 3)</f>
        <v>Pearce</v>
      </c>
      <c r="F130" s="15" t="str">
        <f>VLOOKUP($B130,'Mtg Entries'!$A$2:$I$300, 4)</f>
        <v>North Somerset AC</v>
      </c>
      <c r="G130" s="10">
        <v>22.81</v>
      </c>
      <c r="H130" s="15" t="str">
        <f>VLOOKUP($B130,'Mtg Entries'!$A$2:$I$300, 6)</f>
        <v>U13G</v>
      </c>
    </row>
    <row r="131" spans="2:10" ht="15.75">
      <c r="B131" s="22">
        <v>79</v>
      </c>
      <c r="C131" s="15">
        <v>5</v>
      </c>
      <c r="D131" s="15" t="str">
        <f>VLOOKUP($B131,'Mtg Entries'!$A$2:$I$300, 2)</f>
        <v>Mya</v>
      </c>
      <c r="E131" s="15" t="str">
        <f>VLOOKUP($B131,'Mtg Entries'!$A$2:$I$300, 3)</f>
        <v>Cronin</v>
      </c>
      <c r="F131" s="15" t="str">
        <f>VLOOKUP($B131,'Mtg Entries'!$A$2:$I$300, 4)</f>
        <v>Bristol &amp; West AC</v>
      </c>
      <c r="G131" s="10">
        <v>25.59</v>
      </c>
      <c r="H131" s="15" t="str">
        <f>VLOOKUP($B131,'Mtg Entries'!$A$2:$I$300, 6)</f>
        <v>U13G</v>
      </c>
    </row>
    <row r="132" spans="2:10">
      <c r="B132" s="20"/>
      <c r="D132" s="20"/>
      <c r="E132" s="20"/>
      <c r="F132" s="20"/>
      <c r="G132" s="20"/>
      <c r="H132" s="20"/>
    </row>
    <row r="133" spans="2:10" ht="15.75" thickBot="1">
      <c r="B133" s="13" t="s">
        <v>11</v>
      </c>
      <c r="C133" s="16" t="s">
        <v>875</v>
      </c>
      <c r="D133" s="13" t="s">
        <v>8</v>
      </c>
      <c r="E133" s="16" t="str">
        <f>$L$6</f>
        <v>U13B</v>
      </c>
      <c r="F133" s="13" t="s">
        <v>123</v>
      </c>
      <c r="G133" s="31" t="s">
        <v>135</v>
      </c>
      <c r="H133" s="35">
        <v>0.5</v>
      </c>
      <c r="I133" s="37" t="s">
        <v>136</v>
      </c>
      <c r="J133" t="s">
        <v>874</v>
      </c>
    </row>
    <row r="134" spans="2:10">
      <c r="B134" s="20"/>
      <c r="C134" s="20"/>
      <c r="D134" s="20"/>
      <c r="E134" s="20"/>
      <c r="F134" s="20"/>
      <c r="G134" s="20"/>
      <c r="H134" s="20"/>
    </row>
    <row r="135" spans="2:10">
      <c r="B135" s="12" t="s">
        <v>0</v>
      </c>
      <c r="C135" s="12" t="s">
        <v>10</v>
      </c>
      <c r="D135" s="12" t="s">
        <v>9</v>
      </c>
      <c r="E135" s="12"/>
      <c r="F135" s="12" t="s">
        <v>3</v>
      </c>
      <c r="G135" s="12" t="s">
        <v>90</v>
      </c>
      <c r="H135" s="12" t="s">
        <v>91</v>
      </c>
    </row>
    <row r="136" spans="2:10">
      <c r="B136" s="11">
        <v>74</v>
      </c>
      <c r="C136" s="15">
        <v>1</v>
      </c>
      <c r="D136" s="15" t="str">
        <f>VLOOKUP($B136,'Mtg Entries'!$A$2:$I$300, 2)</f>
        <v>Oscar</v>
      </c>
      <c r="E136" s="15" t="str">
        <f>VLOOKUP($B136,'Mtg Entries'!$A$2:$I$300, 3)</f>
        <v>Warren</v>
      </c>
      <c r="F136" s="15" t="str">
        <f>VLOOKUP($B136,'Mtg Entries'!$A$2:$I$300, 4)</f>
        <v>North Somerset AC</v>
      </c>
      <c r="G136" s="10">
        <v>20.85</v>
      </c>
      <c r="H136" s="15" t="str">
        <f>VLOOKUP($B136,'Mtg Entries'!$A$2:$I$300, 6)</f>
        <v>U13B</v>
      </c>
    </row>
    <row r="137" spans="2:10">
      <c r="B137" s="11">
        <v>75</v>
      </c>
      <c r="C137" s="15">
        <v>2</v>
      </c>
      <c r="D137" s="15" t="str">
        <f>VLOOKUP($B137,'Mtg Entries'!$A$2:$I$300, 2)</f>
        <v>Tristan</v>
      </c>
      <c r="E137" s="15" t="str">
        <f>VLOOKUP($B137,'Mtg Entries'!$A$2:$I$300, 3)</f>
        <v>Wilkins</v>
      </c>
      <c r="F137" s="15" t="str">
        <f>VLOOKUP($B137,'Mtg Entries'!$A$2:$I$300, 4)</f>
        <v>Yate &amp; District AC</v>
      </c>
      <c r="G137" s="10">
        <v>21.79</v>
      </c>
      <c r="H137" s="15" t="str">
        <f>VLOOKUP($B137,'Mtg Entries'!$A$2:$I$300, 6)</f>
        <v>U13B</v>
      </c>
    </row>
    <row r="138" spans="2:10" ht="15.75">
      <c r="B138" s="22">
        <v>63</v>
      </c>
      <c r="C138" s="15">
        <v>3</v>
      </c>
      <c r="D138" s="15" t="str">
        <f>VLOOKUP($B138,'Mtg Entries'!$A$2:$I$300, 2)</f>
        <v>Jeremy</v>
      </c>
      <c r="E138" s="15" t="str">
        <f>VLOOKUP($B138,'Mtg Entries'!$A$2:$I$300, 3)</f>
        <v>Kell</v>
      </c>
      <c r="F138" s="15" t="str">
        <f>VLOOKUP($B138,'Mtg Entries'!$A$2:$I$300, 4)</f>
        <v>North Somerset AC</v>
      </c>
      <c r="G138" s="10">
        <v>23.87</v>
      </c>
      <c r="H138" s="15" t="str">
        <f>VLOOKUP($B138,'Mtg Entries'!$A$2:$I$300, 6)</f>
        <v>U13B</v>
      </c>
    </row>
    <row r="139" spans="2:10">
      <c r="B139" s="27"/>
      <c r="C139" s="27"/>
      <c r="D139" s="27"/>
      <c r="E139" s="27"/>
      <c r="F139" s="27"/>
      <c r="G139" s="28"/>
      <c r="H139" s="27"/>
    </row>
    <row r="140" spans="2:10" ht="15.75" thickBot="1">
      <c r="B140" s="13" t="s">
        <v>11</v>
      </c>
      <c r="C140" s="16" t="s">
        <v>877</v>
      </c>
      <c r="D140" s="13" t="s">
        <v>8</v>
      </c>
      <c r="E140" s="16" t="str">
        <f>$L$5</f>
        <v>U13G</v>
      </c>
      <c r="F140" s="13" t="s">
        <v>123</v>
      </c>
      <c r="G140" s="31"/>
      <c r="H140" s="45"/>
      <c r="J140" t="s">
        <v>874</v>
      </c>
    </row>
    <row r="141" spans="2:10">
      <c r="B141" s="20"/>
      <c r="C141" s="20"/>
      <c r="D141" s="20"/>
      <c r="E141" s="20"/>
      <c r="F141" s="20"/>
      <c r="G141" s="20"/>
      <c r="H141" s="20"/>
    </row>
    <row r="142" spans="2:10">
      <c r="B142" s="12" t="s">
        <v>0</v>
      </c>
      <c r="C142" s="12" t="s">
        <v>10</v>
      </c>
      <c r="D142" s="12" t="s">
        <v>9</v>
      </c>
      <c r="E142" s="12"/>
      <c r="F142" s="12" t="s">
        <v>3</v>
      </c>
      <c r="G142" s="12" t="s">
        <v>90</v>
      </c>
      <c r="H142" s="12" t="s">
        <v>91</v>
      </c>
    </row>
    <row r="143" spans="2:10" ht="15.75">
      <c r="B143" s="22">
        <v>76</v>
      </c>
      <c r="C143" s="15">
        <v>1</v>
      </c>
      <c r="D143" s="15" t="str">
        <f>VLOOKUP($B143,'Mtg Entries'!$A$2:$I$300, 2)</f>
        <v>Mairi</v>
      </c>
      <c r="E143" s="15" t="str">
        <f>VLOOKUP($B143,'Mtg Entries'!$A$2:$I$300, 3)</f>
        <v>Carver Brown</v>
      </c>
      <c r="F143" s="15" t="str">
        <f>VLOOKUP($B143,'Mtg Entries'!$A$2:$I$300, 4)</f>
        <v>Bristol &amp; West AC</v>
      </c>
      <c r="G143" s="11" t="s">
        <v>878</v>
      </c>
      <c r="H143" s="15" t="str">
        <f>VLOOKUP($B143,'Mtg Entries'!$A$2:$I$300, 6)</f>
        <v>U13G</v>
      </c>
    </row>
    <row r="144" spans="2:10" ht="15.75">
      <c r="B144" s="22">
        <v>90</v>
      </c>
      <c r="C144" s="15">
        <v>2</v>
      </c>
      <c r="D144" s="15" t="str">
        <f>VLOOKUP($B144,'Mtg Entries'!$A$2:$I$300, 2)</f>
        <v>Millie</v>
      </c>
      <c r="E144" s="15" t="str">
        <f>VLOOKUP($B144,'Mtg Entries'!$A$2:$I$300, 3)</f>
        <v>Pope</v>
      </c>
      <c r="F144" s="15" t="str">
        <f>VLOOKUP($B144,'Mtg Entries'!$A$2:$I$300, 4)</f>
        <v>Bristol &amp; West AC</v>
      </c>
      <c r="G144" s="10" t="s">
        <v>879</v>
      </c>
      <c r="H144" s="15" t="str">
        <f>VLOOKUP($B144,'Mtg Entries'!$A$2:$I$300, 6)</f>
        <v>U13G</v>
      </c>
    </row>
    <row r="145" spans="2:10" ht="15.75">
      <c r="B145" s="22">
        <v>94</v>
      </c>
      <c r="C145" s="15">
        <v>3</v>
      </c>
      <c r="D145" s="15" t="str">
        <f>VLOOKUP($B145,'Mtg Entries'!$A$2:$I$300, 2)</f>
        <v>Lola</v>
      </c>
      <c r="E145" s="15" t="str">
        <f>VLOOKUP($B145,'Mtg Entries'!$A$2:$I$300, 3)</f>
        <v>Simpson</v>
      </c>
      <c r="F145" s="15" t="str">
        <f>VLOOKUP($B145,'Mtg Entries'!$A$2:$I$300, 4)</f>
        <v>Yate &amp; District AC</v>
      </c>
      <c r="G145" s="10" t="s">
        <v>880</v>
      </c>
      <c r="H145" s="15" t="str">
        <f>VLOOKUP($B145,'Mtg Entries'!$A$2:$I$300, 6)</f>
        <v>U13G</v>
      </c>
    </row>
    <row r="146" spans="2:10" ht="15.75">
      <c r="B146" s="22">
        <v>93</v>
      </c>
      <c r="C146" s="15">
        <v>4</v>
      </c>
      <c r="D146" s="15" t="str">
        <f>VLOOKUP($B146,'Mtg Entries'!$A$2:$I$300, 2)</f>
        <v>Darcy</v>
      </c>
      <c r="E146" s="15" t="str">
        <f>VLOOKUP($B146,'Mtg Entries'!$A$2:$I$300, 3)</f>
        <v>Simpson</v>
      </c>
      <c r="F146" s="15" t="str">
        <f>VLOOKUP($B146,'Mtg Entries'!$A$2:$I$300, 4)</f>
        <v>Yate &amp; District AC</v>
      </c>
      <c r="G146" s="10" t="s">
        <v>881</v>
      </c>
      <c r="H146" s="15" t="str">
        <f>VLOOKUP($B146,'Mtg Entries'!$A$2:$I$300, 6)</f>
        <v>U13G</v>
      </c>
    </row>
    <row r="147" spans="2:10" ht="15.75">
      <c r="B147" s="22">
        <v>85</v>
      </c>
      <c r="C147" s="15">
        <v>5</v>
      </c>
      <c r="D147" s="15" t="str">
        <f>VLOOKUP($B147,'Mtg Entries'!$A$2:$I$300, 2)</f>
        <v>Amalie</v>
      </c>
      <c r="E147" s="15" t="str">
        <f>VLOOKUP($B147,'Mtg Entries'!$A$2:$I$300, 3)</f>
        <v>Johnston</v>
      </c>
      <c r="F147" s="15">
        <f>VLOOKUP($B147,'Mtg Entries'!$A$2:$I$300, 4)</f>
        <v>0</v>
      </c>
      <c r="G147" s="10" t="s">
        <v>882</v>
      </c>
      <c r="H147" s="15" t="str">
        <f>VLOOKUP($B147,'Mtg Entries'!$A$2:$I$300, 6)</f>
        <v>U13G</v>
      </c>
    </row>
    <row r="148" spans="2:10" ht="15.75">
      <c r="B148" s="22">
        <v>88</v>
      </c>
      <c r="C148" s="15">
        <v>6</v>
      </c>
      <c r="D148" s="15" t="str">
        <f>VLOOKUP($B148,'Mtg Entries'!$A$2:$I$300, 2)</f>
        <v>Heidi</v>
      </c>
      <c r="E148" s="15" t="str">
        <f>VLOOKUP($B148,'Mtg Entries'!$A$2:$I$300, 3)</f>
        <v>Neale</v>
      </c>
      <c r="F148" s="15" t="str">
        <f>VLOOKUP($B148,'Mtg Entries'!$A$2:$I$300, 4)</f>
        <v>North Somerset AC</v>
      </c>
      <c r="G148" s="10" t="s">
        <v>883</v>
      </c>
      <c r="H148" s="15" t="str">
        <f>VLOOKUP($B148,'Mtg Entries'!$A$2:$I$300, 6)</f>
        <v>U13G</v>
      </c>
    </row>
    <row r="149" spans="2:10" ht="15.75">
      <c r="B149" s="22">
        <v>79</v>
      </c>
      <c r="C149" s="15">
        <v>7</v>
      </c>
      <c r="D149" s="15" t="str">
        <f>VLOOKUP($B149,'Mtg Entries'!$A$2:$I$300, 2)</f>
        <v>Mya</v>
      </c>
      <c r="E149" s="15" t="str">
        <f>VLOOKUP($B149,'Mtg Entries'!$A$2:$I$300, 3)</f>
        <v>Cronin</v>
      </c>
      <c r="F149" s="15" t="str">
        <f>VLOOKUP($B149,'Mtg Entries'!$A$2:$I$300, 4)</f>
        <v>Bristol &amp; West AC</v>
      </c>
      <c r="G149" s="10" t="s">
        <v>884</v>
      </c>
      <c r="H149" s="15" t="str">
        <f>VLOOKUP($B149,'Mtg Entries'!$A$2:$I$300, 6)</f>
        <v>U13G</v>
      </c>
    </row>
    <row r="150" spans="2:10">
      <c r="B150" s="20"/>
      <c r="D150" s="20"/>
      <c r="E150" s="20"/>
      <c r="F150" s="20"/>
      <c r="G150" s="20"/>
      <c r="H150" s="20"/>
    </row>
    <row r="151" spans="2:10" ht="15.75" thickBot="1">
      <c r="B151" s="13" t="s">
        <v>11</v>
      </c>
      <c r="C151" s="16" t="s">
        <v>126</v>
      </c>
      <c r="D151" s="13" t="s">
        <v>8</v>
      </c>
      <c r="E151" s="16" t="str">
        <f>$L$6</f>
        <v>U13B</v>
      </c>
      <c r="F151" s="13" t="s">
        <v>123</v>
      </c>
      <c r="G151" s="31"/>
      <c r="H151" s="45"/>
      <c r="I151" s="46"/>
      <c r="J151" t="s">
        <v>874</v>
      </c>
    </row>
    <row r="152" spans="2:10">
      <c r="B152" s="20"/>
      <c r="C152" s="20"/>
      <c r="D152" s="20"/>
      <c r="E152" s="20"/>
      <c r="F152" s="20"/>
      <c r="G152" s="20"/>
      <c r="H152" s="20"/>
    </row>
    <row r="153" spans="2:10">
      <c r="B153" s="12" t="s">
        <v>0</v>
      </c>
      <c r="C153" s="12" t="s">
        <v>10</v>
      </c>
      <c r="D153" s="12" t="s">
        <v>9</v>
      </c>
      <c r="E153" s="12"/>
      <c r="F153" s="12" t="s">
        <v>3</v>
      </c>
      <c r="G153" s="12" t="s">
        <v>90</v>
      </c>
      <c r="H153" s="12" t="s">
        <v>91</v>
      </c>
    </row>
    <row r="154" spans="2:10" ht="15.75">
      <c r="B154" s="22">
        <v>74</v>
      </c>
      <c r="C154" s="15">
        <v>1</v>
      </c>
      <c r="D154" s="15" t="str">
        <f>VLOOKUP($B154,'Mtg Entries'!$A$2:$I$300, 2)</f>
        <v>Oscar</v>
      </c>
      <c r="E154" s="15" t="str">
        <f>VLOOKUP($B154,'Mtg Entries'!$A$2:$I$300, 3)</f>
        <v>Warren</v>
      </c>
      <c r="F154" s="15" t="str">
        <f>VLOOKUP($B154,'Mtg Entries'!$A$2:$I$300, 4)</f>
        <v>North Somerset AC</v>
      </c>
      <c r="G154" s="10" t="s">
        <v>891</v>
      </c>
      <c r="H154" s="15" t="str">
        <f>VLOOKUP($B154,'Mtg Entries'!$A$2:$I$300, 6)</f>
        <v>U13B</v>
      </c>
    </row>
    <row r="155" spans="2:10" ht="15.75">
      <c r="B155" s="22">
        <v>57</v>
      </c>
      <c r="C155" s="15">
        <v>2</v>
      </c>
      <c r="D155" s="15" t="str">
        <f>VLOOKUP($B155,'Mtg Entries'!$A$2:$I$300, 2)</f>
        <v>Sidney</v>
      </c>
      <c r="E155" s="15" t="str">
        <f>VLOOKUP($B155,'Mtg Entries'!$A$2:$I$300, 3)</f>
        <v>Davis</v>
      </c>
      <c r="F155" s="15" t="str">
        <f>VLOOKUP($B155,'Mtg Entries'!$A$2:$I$300, 4)</f>
        <v>Westbury Harriers</v>
      </c>
      <c r="G155" s="10" t="s">
        <v>892</v>
      </c>
      <c r="H155" s="15" t="str">
        <f>VLOOKUP($B155,'Mtg Entries'!$A$2:$I$300, 6)</f>
        <v>U13B</v>
      </c>
    </row>
    <row r="156" spans="2:10" ht="15.75">
      <c r="B156" s="22">
        <v>70</v>
      </c>
      <c r="C156" s="15">
        <v>3</v>
      </c>
      <c r="D156" s="15" t="str">
        <f>VLOOKUP($B156,'Mtg Entries'!$A$2:$I$300, 2)</f>
        <v>Callum</v>
      </c>
      <c r="E156" s="15" t="str">
        <f>VLOOKUP($B156,'Mtg Entries'!$A$2:$I$300, 3)</f>
        <v>Skidmore</v>
      </c>
      <c r="F156" s="15" t="str">
        <f>VLOOKUP($B156,'Mtg Entries'!$A$2:$I$300, 4)</f>
        <v>Bristol &amp; West AC</v>
      </c>
      <c r="G156" s="10" t="s">
        <v>893</v>
      </c>
      <c r="H156" s="15" t="str">
        <f>VLOOKUP($B156,'Mtg Entries'!$A$2:$I$300, 6)</f>
        <v>U13B</v>
      </c>
    </row>
    <row r="157" spans="2:10">
      <c r="B157" s="11">
        <v>61</v>
      </c>
      <c r="C157" s="15">
        <v>4</v>
      </c>
      <c r="D157" s="15" t="str">
        <f>VLOOKUP($B157,'Mtg Entries'!$A$2:$I$300, 2)</f>
        <v>James</v>
      </c>
      <c r="E157" s="15" t="str">
        <f>VLOOKUP($B157,'Mtg Entries'!$A$2:$I$300, 3)</f>
        <v>Hatherall</v>
      </c>
      <c r="F157" s="15" t="str">
        <f>VLOOKUP($B157,'Mtg Entries'!$A$2:$I$300, 4)</f>
        <v>North Somerset AC</v>
      </c>
      <c r="G157" s="10" t="s">
        <v>894</v>
      </c>
      <c r="H157" s="15" t="str">
        <f>VLOOKUP($B157,'Mtg Entries'!$A$2:$I$300, 6)</f>
        <v>U13B</v>
      </c>
    </row>
    <row r="159" spans="2:10" ht="15.75" thickBot="1">
      <c r="B159" s="13" t="s">
        <v>11</v>
      </c>
      <c r="C159" s="16" t="s">
        <v>911</v>
      </c>
      <c r="D159" s="13" t="s">
        <v>8</v>
      </c>
      <c r="E159" s="16" t="str">
        <f>$L$5</f>
        <v>U13G</v>
      </c>
      <c r="F159" s="13" t="s">
        <v>123</v>
      </c>
      <c r="G159" s="31"/>
      <c r="H159" s="45"/>
      <c r="I159" s="46"/>
      <c r="J159" t="s">
        <v>874</v>
      </c>
    </row>
    <row r="160" spans="2:10">
      <c r="B160" s="20"/>
      <c r="C160" s="20"/>
      <c r="D160" s="20"/>
      <c r="E160" s="20"/>
      <c r="F160" s="20"/>
      <c r="G160" s="20"/>
      <c r="H160" s="20"/>
    </row>
    <row r="161" spans="2:10">
      <c r="B161" s="12" t="s">
        <v>0</v>
      </c>
      <c r="C161" s="12" t="s">
        <v>10</v>
      </c>
      <c r="D161" s="12" t="s">
        <v>9</v>
      </c>
      <c r="E161" s="12"/>
      <c r="F161" s="12" t="s">
        <v>3</v>
      </c>
      <c r="G161" s="12" t="s">
        <v>90</v>
      </c>
      <c r="H161" s="12" t="s">
        <v>91</v>
      </c>
    </row>
    <row r="162" spans="2:10" ht="15.75">
      <c r="B162" s="22">
        <v>87</v>
      </c>
      <c r="C162" s="15">
        <v>1</v>
      </c>
      <c r="D162" s="15" t="str">
        <f>VLOOKUP($B162,'Mtg Entries'!$A$2:$I$300, 2)</f>
        <v>Heidi</v>
      </c>
      <c r="E162" s="15" t="str">
        <f>VLOOKUP($B162,'Mtg Entries'!$A$2:$I$300, 3)</f>
        <v>Martineau</v>
      </c>
      <c r="F162" s="15" t="str">
        <f>VLOOKUP($B162,'Mtg Entries'!$A$2:$I$300, 4)</f>
        <v>North Somerset AC</v>
      </c>
      <c r="G162" s="10" t="s">
        <v>828</v>
      </c>
      <c r="H162" s="15" t="str">
        <f>VLOOKUP($B162,'Mtg Entries'!$A$2:$I$300, 6)</f>
        <v>U13G</v>
      </c>
    </row>
    <row r="163" spans="2:10" ht="15.75">
      <c r="B163" s="22">
        <v>76</v>
      </c>
      <c r="C163" s="15">
        <v>2</v>
      </c>
      <c r="D163" s="15" t="str">
        <f>VLOOKUP($B163,'Mtg Entries'!$A$2:$I$300, 2)</f>
        <v>Mairi</v>
      </c>
      <c r="E163" s="15" t="str">
        <f>VLOOKUP($B163,'Mtg Entries'!$A$2:$I$300, 3)</f>
        <v>Carver Brown</v>
      </c>
      <c r="F163" s="15" t="str">
        <f>VLOOKUP($B163,'Mtg Entries'!$A$2:$I$300, 4)</f>
        <v>Bristol &amp; West AC</v>
      </c>
      <c r="G163" s="10" t="s">
        <v>829</v>
      </c>
      <c r="H163" s="15" t="str">
        <f>VLOOKUP($B163,'Mtg Entries'!$A$2:$I$300, 6)</f>
        <v>U13G</v>
      </c>
    </row>
    <row r="164" spans="2:10" ht="15.75">
      <c r="B164" s="22">
        <v>77</v>
      </c>
      <c r="C164" s="15">
        <v>3</v>
      </c>
      <c r="D164" s="15" t="str">
        <f>VLOOKUP($B164,'Mtg Entries'!$A$2:$I$300, 2)</f>
        <v>Amira</v>
      </c>
      <c r="E164" s="15" t="str">
        <f>VLOOKUP($B164,'Mtg Entries'!$A$2:$I$300, 3)</f>
        <v>Chowdhury Barratt</v>
      </c>
      <c r="F164" s="15" t="str">
        <f>VLOOKUP($B164,'Mtg Entries'!$A$2:$I$300, 4)</f>
        <v>Bristol &amp; West AC</v>
      </c>
      <c r="G164" s="10" t="s">
        <v>830</v>
      </c>
      <c r="H164" s="15" t="str">
        <f>VLOOKUP($B164,'Mtg Entries'!$A$2:$I$300, 6)</f>
        <v>U13G</v>
      </c>
    </row>
    <row r="165" spans="2:10" ht="15.75">
      <c r="B165" s="22">
        <v>94</v>
      </c>
      <c r="C165" s="15">
        <v>4</v>
      </c>
      <c r="D165" s="15" t="str">
        <f>VLOOKUP($B165,'Mtg Entries'!$A$2:$I$300, 2)</f>
        <v>Lola</v>
      </c>
      <c r="E165" s="15" t="str">
        <f>VLOOKUP($B165,'Mtg Entries'!$A$2:$I$300, 3)</f>
        <v>Simpson</v>
      </c>
      <c r="F165" s="15" t="str">
        <f>VLOOKUP($B165,'Mtg Entries'!$A$2:$I$300, 4)</f>
        <v>Yate &amp; District AC</v>
      </c>
      <c r="G165" s="10" t="s">
        <v>831</v>
      </c>
      <c r="H165" s="15" t="str">
        <f>VLOOKUP($B165,'Mtg Entries'!$A$2:$I$300, 6)</f>
        <v>U13G</v>
      </c>
    </row>
    <row r="166" spans="2:10" ht="15.75">
      <c r="B166" s="22">
        <v>90</v>
      </c>
      <c r="C166" s="15">
        <v>5</v>
      </c>
      <c r="D166" s="15" t="str">
        <f>VLOOKUP($B166,'Mtg Entries'!$A$2:$I$300, 2)</f>
        <v>Millie</v>
      </c>
      <c r="E166" s="15" t="str">
        <f>VLOOKUP($B166,'Mtg Entries'!$A$2:$I$300, 3)</f>
        <v>Pope</v>
      </c>
      <c r="F166" s="15" t="str">
        <f>VLOOKUP($B166,'Mtg Entries'!$A$2:$I$300, 4)</f>
        <v>Bristol &amp; West AC</v>
      </c>
      <c r="G166" s="10" t="s">
        <v>832</v>
      </c>
      <c r="H166" s="15" t="str">
        <f>VLOOKUP($B166,'Mtg Entries'!$A$2:$I$300, 6)</f>
        <v>U13G</v>
      </c>
    </row>
    <row r="167" spans="2:10" ht="15.75">
      <c r="B167" s="22">
        <v>93</v>
      </c>
      <c r="C167" s="15">
        <v>6</v>
      </c>
      <c r="D167" s="15" t="str">
        <f>VLOOKUP($B167,'Mtg Entries'!$A$2:$I$300, 2)</f>
        <v>Darcy</v>
      </c>
      <c r="E167" s="15" t="str">
        <f>VLOOKUP($B167,'Mtg Entries'!$A$2:$I$300, 3)</f>
        <v>Simpson</v>
      </c>
      <c r="F167" s="15" t="str">
        <f>VLOOKUP($B167,'Mtg Entries'!$A$2:$I$300, 4)</f>
        <v>Yate &amp; District AC</v>
      </c>
      <c r="G167" s="10" t="s">
        <v>833</v>
      </c>
      <c r="H167" s="15" t="str">
        <f>VLOOKUP($B167,'Mtg Entries'!$A$2:$I$300, 6)</f>
        <v>U13G</v>
      </c>
    </row>
    <row r="168" spans="2:10" ht="15.75">
      <c r="B168" s="22">
        <v>86</v>
      </c>
      <c r="C168" s="15">
        <v>7</v>
      </c>
      <c r="D168" s="15" t="str">
        <f>VLOOKUP($B168,'Mtg Entries'!$A$2:$I$300, 2)</f>
        <v>Olive</v>
      </c>
      <c r="E168" s="15" t="str">
        <f>VLOOKUP($B168,'Mtg Entries'!$A$2:$I$300, 3)</f>
        <v>Leaney</v>
      </c>
      <c r="F168" s="15" t="str">
        <f>VLOOKUP($B168,'Mtg Entries'!$A$2:$I$300, 4)</f>
        <v>North Somerset AC</v>
      </c>
      <c r="G168" s="10" t="s">
        <v>834</v>
      </c>
      <c r="H168" s="15" t="str">
        <f>VLOOKUP($B168,'Mtg Entries'!$A$2:$I$300, 6)</f>
        <v>U13G</v>
      </c>
    </row>
    <row r="169" spans="2:10" ht="15.75">
      <c r="B169" s="22">
        <v>88</v>
      </c>
      <c r="C169" s="15">
        <v>8</v>
      </c>
      <c r="D169" s="15" t="str">
        <f>VLOOKUP($B169,'Mtg Entries'!$A$2:$I$300, 2)</f>
        <v>Heidi</v>
      </c>
      <c r="E169" s="15" t="str">
        <f>VLOOKUP($B169,'Mtg Entries'!$A$2:$I$300, 3)</f>
        <v>Neale</v>
      </c>
      <c r="F169" s="15" t="str">
        <f>VLOOKUP($B169,'Mtg Entries'!$A$2:$I$300, 4)</f>
        <v>North Somerset AC</v>
      </c>
      <c r="G169" s="10" t="s">
        <v>835</v>
      </c>
      <c r="H169" s="15" t="str">
        <f>VLOOKUP($B169,'Mtg Entries'!$A$2:$I$300, 6)</f>
        <v>U13G</v>
      </c>
    </row>
    <row r="170" spans="2:10">
      <c r="B170" s="20"/>
      <c r="D170" s="20"/>
      <c r="E170" s="20"/>
      <c r="F170" s="20"/>
      <c r="G170" s="20"/>
      <c r="H170" s="20"/>
    </row>
    <row r="171" spans="2:10" ht="15.75" thickBot="1">
      <c r="B171" s="13" t="s">
        <v>11</v>
      </c>
      <c r="C171" s="16" t="s">
        <v>911</v>
      </c>
      <c r="D171" s="13" t="s">
        <v>8</v>
      </c>
      <c r="E171" s="16" t="str">
        <f>$L$6</f>
        <v>U13B</v>
      </c>
      <c r="F171" s="13" t="s">
        <v>123</v>
      </c>
      <c r="G171" s="31"/>
      <c r="H171" s="45"/>
      <c r="I171" s="46"/>
      <c r="J171" s="20" t="s">
        <v>874</v>
      </c>
    </row>
    <row r="172" spans="2:10">
      <c r="B172" s="20"/>
      <c r="C172" s="20"/>
      <c r="D172" s="20"/>
      <c r="E172" s="20"/>
      <c r="F172" s="20"/>
      <c r="G172" s="20"/>
      <c r="H172" s="20"/>
    </row>
    <row r="173" spans="2:10">
      <c r="B173" s="12" t="s">
        <v>0</v>
      </c>
      <c r="C173" s="12" t="s">
        <v>10</v>
      </c>
      <c r="D173" s="12" t="s">
        <v>9</v>
      </c>
      <c r="E173" s="12"/>
      <c r="F173" s="12" t="s">
        <v>3</v>
      </c>
      <c r="G173" s="12" t="s">
        <v>90</v>
      </c>
      <c r="H173" s="12" t="s">
        <v>91</v>
      </c>
    </row>
    <row r="174" spans="2:10" ht="15.75">
      <c r="B174" s="22">
        <v>71</v>
      </c>
      <c r="C174" s="15">
        <v>1</v>
      </c>
      <c r="D174" s="15" t="str">
        <f>VLOOKUP($B174,'Mtg Entries'!$A$2:$I$300, 2)</f>
        <v>Ewan</v>
      </c>
      <c r="E174" s="15" t="str">
        <f>VLOOKUP($B174,'Mtg Entries'!$A$2:$I$300, 3)</f>
        <v>Sparey</v>
      </c>
      <c r="F174" s="15" t="str">
        <f>VLOOKUP($B174,'Mtg Entries'!$A$2:$I$300, 4)</f>
        <v>Bristol &amp; West AC</v>
      </c>
      <c r="G174" s="10" t="s">
        <v>836</v>
      </c>
      <c r="H174" s="15" t="str">
        <f>VLOOKUP($B174,'Mtg Entries'!$A$2:$I$300, 6)</f>
        <v>U13B</v>
      </c>
    </row>
    <row r="175" spans="2:10" ht="15.75">
      <c r="B175" s="22">
        <v>56</v>
      </c>
      <c r="C175" s="15">
        <v>2</v>
      </c>
      <c r="D175" s="15" t="str">
        <f>VLOOKUP($B175,'Mtg Entries'!$A$2:$I$300, 2)</f>
        <v>Elijah</v>
      </c>
      <c r="E175" s="15" t="str">
        <f>VLOOKUP($B175,'Mtg Entries'!$A$2:$I$300, 3)</f>
        <v>Buscemi</v>
      </c>
      <c r="F175" s="15" t="str">
        <f>VLOOKUP($B175,'Mtg Entries'!$A$2:$I$300, 4)</f>
        <v>Bristol &amp; West AC</v>
      </c>
      <c r="G175" s="10" t="s">
        <v>837</v>
      </c>
      <c r="H175" s="15" t="str">
        <f>VLOOKUP($B175,'Mtg Entries'!$A$2:$I$300, 6)</f>
        <v>U13B</v>
      </c>
    </row>
    <row r="176" spans="2:10" ht="15.75">
      <c r="B176" s="22">
        <v>57</v>
      </c>
      <c r="C176" s="15">
        <v>3</v>
      </c>
      <c r="D176" s="15" t="str">
        <f>VLOOKUP($B176,'Mtg Entries'!$A$2:$I$300, 2)</f>
        <v>Sidney</v>
      </c>
      <c r="E176" s="15" t="str">
        <f>VLOOKUP($B176,'Mtg Entries'!$A$2:$I$300, 3)</f>
        <v>Davis</v>
      </c>
      <c r="F176" s="15" t="str">
        <f>VLOOKUP($B176,'Mtg Entries'!$A$2:$I$300, 4)</f>
        <v>Westbury Harriers</v>
      </c>
      <c r="G176" s="10" t="s">
        <v>838</v>
      </c>
      <c r="H176" s="15" t="str">
        <f>VLOOKUP($B176,'Mtg Entries'!$A$2:$I$300, 6)</f>
        <v>U13B</v>
      </c>
    </row>
    <row r="177" spans="2:8" ht="15.75">
      <c r="B177" s="22">
        <v>70</v>
      </c>
      <c r="C177" s="15">
        <v>4</v>
      </c>
      <c r="D177" s="15" t="str">
        <f>VLOOKUP($B177,'Mtg Entries'!$A$2:$I$300, 2)</f>
        <v>Callum</v>
      </c>
      <c r="E177" s="15" t="str">
        <f>VLOOKUP($B177,'Mtg Entries'!$A$2:$I$300, 3)</f>
        <v>Skidmore</v>
      </c>
      <c r="F177" s="15" t="str">
        <f>VLOOKUP($B177,'Mtg Entries'!$A$2:$I$300, 4)</f>
        <v>Bristol &amp; West AC</v>
      </c>
      <c r="G177" s="10" t="s">
        <v>839</v>
      </c>
      <c r="H177" s="15" t="str">
        <f>VLOOKUP($B177,'Mtg Entries'!$A$2:$I$300, 6)</f>
        <v>U13B</v>
      </c>
    </row>
    <row r="178" spans="2:8" ht="15.75">
      <c r="B178" s="22">
        <v>72</v>
      </c>
      <c r="C178" s="15">
        <v>5</v>
      </c>
      <c r="D178" s="15" t="str">
        <f>VLOOKUP($B178,'Mtg Entries'!$A$2:$I$300, 2)</f>
        <v>Joel</v>
      </c>
      <c r="E178" s="15" t="str">
        <f>VLOOKUP($B178,'Mtg Entries'!$A$2:$I$300, 3)</f>
        <v>Wadey</v>
      </c>
      <c r="F178" s="15" t="str">
        <f>VLOOKUP($B178,'Mtg Entries'!$A$2:$I$300, 4)</f>
        <v>North Somerset AC</v>
      </c>
      <c r="G178" s="10" t="s">
        <v>840</v>
      </c>
      <c r="H178" s="15" t="str">
        <f>VLOOKUP($B178,'Mtg Entries'!$A$2:$I$300, 6)</f>
        <v>U13B</v>
      </c>
    </row>
    <row r="179" spans="2:8" ht="15.75">
      <c r="B179" s="22">
        <v>69</v>
      </c>
      <c r="C179" s="15">
        <v>6</v>
      </c>
      <c r="D179" s="15" t="str">
        <f>VLOOKUP($B179,'Mtg Entries'!$A$2:$I$300, 2)</f>
        <v>Alexander</v>
      </c>
      <c r="E179" s="15" t="str">
        <f>VLOOKUP($B179,'Mtg Entries'!$A$2:$I$300, 3)</f>
        <v>Reece</v>
      </c>
      <c r="F179" s="15" t="str">
        <f>VLOOKUP($B179,'Mtg Entries'!$A$2:$I$300, 4)</f>
        <v>Team Bath AC</v>
      </c>
      <c r="G179" s="10" t="s">
        <v>841</v>
      </c>
      <c r="H179" s="15" t="str">
        <f>VLOOKUP($B179,'Mtg Entries'!$A$2:$I$300, 6)</f>
        <v>U13B</v>
      </c>
    </row>
    <row r="180" spans="2:8" s="20" customFormat="1" ht="15.75">
      <c r="B180" s="22">
        <v>67</v>
      </c>
      <c r="C180" s="15">
        <v>7</v>
      </c>
      <c r="D180" s="15" t="str">
        <f>VLOOKUP($B180,'Mtg Entries'!$A$2:$I$300, 2)</f>
        <v>Miles</v>
      </c>
      <c r="E180" s="15" t="str">
        <f>VLOOKUP($B180,'Mtg Entries'!$A$2:$I$300, 3)</f>
        <v>Paines</v>
      </c>
      <c r="F180" s="15">
        <f>VLOOKUP($B180,'Mtg Entries'!$A$2:$I$300, 4)</f>
        <v>0</v>
      </c>
      <c r="G180" s="10" t="s">
        <v>842</v>
      </c>
      <c r="H180" s="15" t="str">
        <f>VLOOKUP($B180,'Mtg Entries'!$A$2:$I$300, 6)</f>
        <v>U13B</v>
      </c>
    </row>
  </sheetData>
  <sortState ref="B88:H93">
    <sortCondition descending="1" ref="G88:G93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5"/>
  <sheetViews>
    <sheetView workbookViewId="0">
      <selection activeCell="J208" sqref="J208"/>
    </sheetView>
  </sheetViews>
  <sheetFormatPr defaultRowHeight="15"/>
  <cols>
    <col min="1" max="2" width="9.140625" style="20"/>
    <col min="3" max="3" width="12.28515625" style="15" customWidth="1"/>
    <col min="4" max="4" width="19.28515625" style="20" customWidth="1"/>
    <col min="5" max="5" width="17.28515625" style="20" customWidth="1"/>
    <col min="6" max="6" width="27.28515625" style="20" customWidth="1"/>
    <col min="7" max="7" width="11.42578125" style="20" customWidth="1"/>
    <col min="8" max="16384" width="9.140625" style="20"/>
  </cols>
  <sheetData>
    <row r="2" spans="1:12" ht="15.75" thickBot="1">
      <c r="B2" s="13" t="s">
        <v>11</v>
      </c>
      <c r="C2" s="16" t="s">
        <v>112</v>
      </c>
      <c r="D2" s="13" t="s">
        <v>8</v>
      </c>
      <c r="E2" s="16" t="str">
        <f>$L$5</f>
        <v>U15G</v>
      </c>
      <c r="F2" s="13" t="s">
        <v>123</v>
      </c>
      <c r="G2" s="30"/>
      <c r="H2" s="13"/>
      <c r="J2" s="20" t="s">
        <v>874</v>
      </c>
      <c r="K2" s="2"/>
      <c r="L2" s="20" t="s">
        <v>12</v>
      </c>
    </row>
    <row r="3" spans="1:12">
      <c r="L3" s="20" t="s">
        <v>127</v>
      </c>
    </row>
    <row r="4" spans="1:12">
      <c r="B4" s="12" t="s">
        <v>0</v>
      </c>
      <c r="C4" s="12" t="s">
        <v>10</v>
      </c>
      <c r="D4" s="12" t="s">
        <v>9</v>
      </c>
      <c r="E4" s="12"/>
      <c r="F4" s="12" t="s">
        <v>3</v>
      </c>
      <c r="G4" s="12" t="s">
        <v>87</v>
      </c>
      <c r="H4" s="12" t="s">
        <v>91</v>
      </c>
    </row>
    <row r="5" spans="1:12" ht="15.75">
      <c r="B5" s="22">
        <v>143</v>
      </c>
      <c r="C5" s="15">
        <v>1</v>
      </c>
      <c r="D5" s="15" t="str">
        <f>VLOOKUP($B5,'Mtg Entries'!$A$2:$I$300, 2)</f>
        <v>Maja</v>
      </c>
      <c r="E5" s="15" t="str">
        <f>VLOOKUP($B5,'Mtg Entries'!$A$2:$I$300, 3)</f>
        <v>Kupiec</v>
      </c>
      <c r="F5" s="15" t="str">
        <f>VLOOKUP($B5,'Mtg Entries'!$A$2:$I$300, 4)</f>
        <v>Bristol &amp; West AC</v>
      </c>
      <c r="G5" s="10">
        <v>16.82</v>
      </c>
      <c r="H5" s="15" t="str">
        <f>VLOOKUP($B5,'Mtg Entries'!$A$2:$I$300, 6)</f>
        <v>U15G</v>
      </c>
      <c r="J5" s="20" t="s">
        <v>124</v>
      </c>
      <c r="L5" s="20" t="s">
        <v>19</v>
      </c>
    </row>
    <row r="6" spans="1:12">
      <c r="B6" s="11">
        <v>144</v>
      </c>
      <c r="C6" s="15">
        <v>2</v>
      </c>
      <c r="D6" s="15" t="str">
        <f>VLOOKUP($B6,'Mtg Entries'!$A$2:$I$300, 2)</f>
        <v>Lucy</v>
      </c>
      <c r="E6" s="15" t="str">
        <f>VLOOKUP($B6,'Mtg Entries'!$A$2:$I$300, 3)</f>
        <v>Mainwaring</v>
      </c>
      <c r="F6" s="15" t="str">
        <f>VLOOKUP($B6,'Mtg Entries'!$A$2:$I$300, 4)</f>
        <v>Bristol &amp; West AC</v>
      </c>
      <c r="G6" s="10">
        <v>15.98</v>
      </c>
      <c r="H6" s="15" t="str">
        <f>VLOOKUP($B6,'Mtg Entries'!$A$2:$I$300, 6)</f>
        <v>U15G</v>
      </c>
      <c r="L6" s="20" t="s">
        <v>16</v>
      </c>
    </row>
    <row r="7" spans="1:12">
      <c r="C7" s="20"/>
      <c r="I7" s="8"/>
    </row>
    <row r="8" spans="1:12" ht="15.75" thickBot="1">
      <c r="B8" s="13" t="s">
        <v>11</v>
      </c>
      <c r="C8" s="16" t="s">
        <v>112</v>
      </c>
      <c r="D8" s="13" t="s">
        <v>8</v>
      </c>
      <c r="E8" s="16" t="str">
        <f>$L$6</f>
        <v>U15B</v>
      </c>
      <c r="F8" s="13" t="s">
        <v>123</v>
      </c>
      <c r="G8" s="30"/>
      <c r="H8" s="13"/>
      <c r="I8" s="8"/>
      <c r="J8" s="20" t="s">
        <v>874</v>
      </c>
    </row>
    <row r="9" spans="1:12">
      <c r="I9" s="8"/>
    </row>
    <row r="10" spans="1:12">
      <c r="B10" s="12" t="s">
        <v>0</v>
      </c>
      <c r="C10" s="12" t="s">
        <v>10</v>
      </c>
      <c r="D10" s="12" t="s">
        <v>9</v>
      </c>
      <c r="E10" s="12"/>
      <c r="F10" s="12" t="s">
        <v>3</v>
      </c>
      <c r="G10" s="12" t="s">
        <v>87</v>
      </c>
      <c r="H10" s="12" t="s">
        <v>91</v>
      </c>
      <c r="I10" s="8"/>
    </row>
    <row r="11" spans="1:12" ht="15.75">
      <c r="B11" s="22">
        <v>109</v>
      </c>
      <c r="C11" s="15">
        <v>1</v>
      </c>
      <c r="D11" s="15" t="str">
        <f>VLOOKUP($B11,'Mtg Entries'!$A$2:$I$300, 2)</f>
        <v>Owen</v>
      </c>
      <c r="E11" s="15" t="str">
        <f>VLOOKUP($B11,'Mtg Entries'!$A$2:$I$300, 3)</f>
        <v>Garrett</v>
      </c>
      <c r="F11" s="15" t="str">
        <f>VLOOKUP($B11,'Mtg Entries'!$A$2:$I$300, 4)</f>
        <v>Bristol &amp; West AC</v>
      </c>
      <c r="G11" s="10">
        <v>28.67</v>
      </c>
      <c r="H11" s="15" t="str">
        <f>VLOOKUP($B11,'Mtg Entries'!$A$2:$I$300, 6)</f>
        <v>U15B</v>
      </c>
      <c r="I11" s="8"/>
    </row>
    <row r="12" spans="1:12">
      <c r="B12" s="11">
        <v>103</v>
      </c>
      <c r="C12" s="15">
        <v>2</v>
      </c>
      <c r="D12" s="15" t="str">
        <f>VLOOKUP($B12,'Mtg Entries'!$A$2:$I$300, 2)</f>
        <v>Phillip</v>
      </c>
      <c r="E12" s="15" t="str">
        <f>VLOOKUP($B12,'Mtg Entries'!$A$2:$I$300, 3)</f>
        <v>Clarke</v>
      </c>
      <c r="F12" s="15" t="str">
        <f>VLOOKUP($B12,'Mtg Entries'!$A$2:$I$300, 4)</f>
        <v>North Somerset AC</v>
      </c>
      <c r="G12" s="10">
        <v>27.96</v>
      </c>
      <c r="H12" s="15" t="str">
        <f>VLOOKUP($B12,'Mtg Entries'!$A$2:$I$300, 6)</f>
        <v>U15B</v>
      </c>
      <c r="I12" s="8"/>
    </row>
    <row r="13" spans="1:12" ht="15.75">
      <c r="B13" s="26"/>
      <c r="C13" s="27"/>
      <c r="D13" s="27"/>
      <c r="E13" s="27"/>
      <c r="F13" s="27"/>
      <c r="G13" s="28"/>
      <c r="H13" s="15"/>
    </row>
    <row r="14" spans="1:12" ht="15.75" thickBot="1">
      <c r="A14" s="29"/>
      <c r="B14" s="13" t="s">
        <v>11</v>
      </c>
      <c r="C14" s="16" t="s">
        <v>111</v>
      </c>
      <c r="D14" s="13" t="s">
        <v>8</v>
      </c>
      <c r="E14" s="16" t="str">
        <f>$L$5</f>
        <v>U15G</v>
      </c>
      <c r="F14" s="13" t="s">
        <v>123</v>
      </c>
      <c r="G14" s="30"/>
      <c r="H14" s="13"/>
      <c r="I14" s="8"/>
      <c r="J14" s="20" t="s">
        <v>874</v>
      </c>
    </row>
    <row r="15" spans="1:12">
      <c r="A15" s="29"/>
      <c r="I15" s="8"/>
    </row>
    <row r="16" spans="1:12">
      <c r="A16" s="29"/>
      <c r="B16" s="12" t="s">
        <v>0</v>
      </c>
      <c r="C16" s="12" t="s">
        <v>10</v>
      </c>
      <c r="D16" s="12" t="s">
        <v>9</v>
      </c>
      <c r="E16" s="12"/>
      <c r="F16" s="12" t="s">
        <v>3</v>
      </c>
      <c r="G16" s="12" t="s">
        <v>87</v>
      </c>
      <c r="H16" s="12" t="s">
        <v>91</v>
      </c>
      <c r="I16" s="8"/>
    </row>
    <row r="17" spans="1:10" ht="15.75">
      <c r="A17" s="29"/>
      <c r="B17" s="22">
        <v>131</v>
      </c>
      <c r="C17" s="15">
        <v>1</v>
      </c>
      <c r="D17" s="15" t="str">
        <f>VLOOKUP($B17,'Mtg Entries'!$A$2:$I$300, 2)</f>
        <v>Holly</v>
      </c>
      <c r="E17" s="15" t="str">
        <f>VLOOKUP($B17,'Mtg Entries'!$A$2:$I$300, 3)</f>
        <v>Bagnowiec</v>
      </c>
      <c r="F17" s="15" t="str">
        <f>VLOOKUP($B17,'Mtg Entries'!$A$2:$I$300, 4)</f>
        <v>North Somerset AC</v>
      </c>
      <c r="G17" s="10">
        <v>10.17</v>
      </c>
      <c r="H17" s="15" t="str">
        <f>VLOOKUP($B17,'Mtg Entries'!$A$2:$I$300, 6)</f>
        <v>U15G</v>
      </c>
      <c r="I17" s="8"/>
    </row>
    <row r="18" spans="1:10" ht="15.75">
      <c r="A18" s="29"/>
      <c r="B18" s="22">
        <v>162</v>
      </c>
      <c r="C18" s="15">
        <v>2</v>
      </c>
      <c r="D18" s="15" t="str">
        <f>VLOOKUP($B18,'Mtg Entries'!$A$2:$I$300, 2)</f>
        <v>Safiya</v>
      </c>
      <c r="E18" s="15" t="str">
        <f>VLOOKUP($B18,'Mtg Entries'!$A$2:$I$300, 3)</f>
        <v>Williams</v>
      </c>
      <c r="F18" s="15" t="str">
        <f>VLOOKUP($B18,'Mtg Entries'!$A$2:$I$300, 4)</f>
        <v>Bristol &amp; West AC</v>
      </c>
      <c r="G18" s="10">
        <v>8.1300000000000008</v>
      </c>
      <c r="H18" s="15" t="str">
        <f>VLOOKUP($B18,'Mtg Entries'!$A$2:$I$300, 6)</f>
        <v>U15G</v>
      </c>
      <c r="I18" s="8"/>
    </row>
    <row r="19" spans="1:10" ht="15.75">
      <c r="A19" s="29"/>
      <c r="B19" s="22">
        <v>137</v>
      </c>
      <c r="C19" s="15">
        <v>3</v>
      </c>
      <c r="D19" s="15" t="str">
        <f>VLOOKUP($B19,'Mtg Entries'!$A$2:$I$300, 2)</f>
        <v>Annabel</v>
      </c>
      <c r="E19" s="15" t="str">
        <f>VLOOKUP($B19,'Mtg Entries'!$A$2:$I$300, 3)</f>
        <v>Gordon</v>
      </c>
      <c r="F19" s="15" t="str">
        <f>VLOOKUP($B19,'Mtg Entries'!$A$2:$I$300, 4)</f>
        <v>Yate &amp; District AC</v>
      </c>
      <c r="G19" s="10">
        <v>6.65</v>
      </c>
      <c r="H19" s="15" t="str">
        <f>VLOOKUP($B19,'Mtg Entries'!$A$2:$I$300, 6)</f>
        <v>U15G</v>
      </c>
      <c r="I19" s="8"/>
    </row>
    <row r="20" spans="1:10" ht="15.75">
      <c r="A20" s="29"/>
      <c r="B20" s="22">
        <v>143</v>
      </c>
      <c r="C20" s="15">
        <v>4</v>
      </c>
      <c r="D20" s="15" t="str">
        <f>VLOOKUP($B20,'Mtg Entries'!$A$2:$I$300, 2)</f>
        <v>Maja</v>
      </c>
      <c r="E20" s="15" t="str">
        <f>VLOOKUP($B20,'Mtg Entries'!$A$2:$I$300, 3)</f>
        <v>Kupiec</v>
      </c>
      <c r="F20" s="15" t="str">
        <f>VLOOKUP($B20,'Mtg Entries'!$A$2:$I$300, 4)</f>
        <v>Bristol &amp; West AC</v>
      </c>
      <c r="G20" s="10">
        <v>5.73</v>
      </c>
      <c r="H20" s="15" t="str">
        <f>VLOOKUP($B20,'Mtg Entries'!$A$2:$I$300, 6)</f>
        <v>U15G</v>
      </c>
      <c r="I20" s="8"/>
    </row>
    <row r="21" spans="1:10">
      <c r="A21" s="29"/>
      <c r="C21" s="20"/>
      <c r="I21" s="29"/>
    </row>
    <row r="22" spans="1:10" ht="15.75" thickBot="1">
      <c r="A22" s="29"/>
      <c r="B22" s="13" t="s">
        <v>11</v>
      </c>
      <c r="C22" s="16" t="s">
        <v>111</v>
      </c>
      <c r="D22" s="13" t="s">
        <v>8</v>
      </c>
      <c r="E22" s="16" t="str">
        <f>$L$6</f>
        <v>U15B</v>
      </c>
      <c r="F22" s="13" t="s">
        <v>123</v>
      </c>
      <c r="G22" s="30"/>
      <c r="H22" s="30"/>
      <c r="I22" s="29"/>
      <c r="J22" s="20" t="s">
        <v>874</v>
      </c>
    </row>
    <row r="23" spans="1:10">
      <c r="A23" s="29"/>
      <c r="I23" s="29"/>
    </row>
    <row r="24" spans="1:10">
      <c r="A24" s="29"/>
      <c r="B24" s="12" t="s">
        <v>0</v>
      </c>
      <c r="C24" s="12" t="s">
        <v>10</v>
      </c>
      <c r="D24" s="12" t="s">
        <v>9</v>
      </c>
      <c r="E24" s="12"/>
      <c r="F24" s="12" t="s">
        <v>3</v>
      </c>
      <c r="G24" s="12" t="s">
        <v>87</v>
      </c>
      <c r="H24" s="12" t="s">
        <v>91</v>
      </c>
      <c r="I24" s="29"/>
    </row>
    <row r="25" spans="1:10" ht="15.75">
      <c r="A25" s="29"/>
      <c r="B25" s="22">
        <v>109</v>
      </c>
      <c r="C25" s="15">
        <v>1</v>
      </c>
      <c r="D25" s="15" t="str">
        <f>VLOOKUP($B25,'Mtg Entries'!$A$2:$I$300, 2)</f>
        <v>Owen</v>
      </c>
      <c r="E25" s="15" t="str">
        <f>VLOOKUP($B25,'Mtg Entries'!$A$2:$I$300, 3)</f>
        <v>Garrett</v>
      </c>
      <c r="F25" s="15" t="str">
        <f>VLOOKUP($B25,'Mtg Entries'!$A$2:$I$300, 4)</f>
        <v>Bristol &amp; West AC</v>
      </c>
      <c r="G25" s="10">
        <v>11.07</v>
      </c>
      <c r="H25" s="15" t="str">
        <f>VLOOKUP($B25,'Mtg Entries'!$A$2:$I$300, 6)</f>
        <v>U15B</v>
      </c>
      <c r="I25" s="29"/>
    </row>
    <row r="26" spans="1:10">
      <c r="A26" s="29"/>
      <c r="B26" s="11">
        <v>103</v>
      </c>
      <c r="C26" s="15">
        <v>2</v>
      </c>
      <c r="D26" s="15" t="str">
        <f>VLOOKUP($B26,'Mtg Entries'!$A$2:$I$300, 2)</f>
        <v>Phillip</v>
      </c>
      <c r="E26" s="15" t="str">
        <f>VLOOKUP($B26,'Mtg Entries'!$A$2:$I$300, 3)</f>
        <v>Clarke</v>
      </c>
      <c r="F26" s="15" t="str">
        <f>VLOOKUP($B26,'Mtg Entries'!$A$2:$I$300, 4)</f>
        <v>North Somerset AC</v>
      </c>
      <c r="G26" s="10">
        <v>9.6199999999999992</v>
      </c>
      <c r="H26" s="15" t="str">
        <f>VLOOKUP($B26,'Mtg Entries'!$A$2:$I$300, 6)</f>
        <v>U15B</v>
      </c>
      <c r="I26" s="29"/>
    </row>
    <row r="27" spans="1:10">
      <c r="A27" s="29"/>
      <c r="B27" s="29"/>
      <c r="C27" s="27"/>
      <c r="D27" s="29"/>
      <c r="E27" s="29"/>
      <c r="F27" s="29"/>
      <c r="G27" s="29"/>
      <c r="H27" s="29"/>
      <c r="I27" s="29"/>
    </row>
    <row r="28" spans="1:10" ht="15.75" thickBot="1">
      <c r="A28" s="29"/>
      <c r="B28" s="13" t="s">
        <v>11</v>
      </c>
      <c r="C28" s="16" t="s">
        <v>125</v>
      </c>
      <c r="D28" s="13" t="s">
        <v>8</v>
      </c>
      <c r="E28" s="16" t="str">
        <f>$L$5</f>
        <v>U15G</v>
      </c>
      <c r="F28" s="13" t="s">
        <v>123</v>
      </c>
      <c r="G28" s="30"/>
      <c r="H28" s="13"/>
      <c r="I28" s="29"/>
      <c r="J28" s="20" t="s">
        <v>874</v>
      </c>
    </row>
    <row r="29" spans="1:10">
      <c r="A29" s="29"/>
      <c r="I29" s="29"/>
    </row>
    <row r="30" spans="1:10">
      <c r="A30" s="29"/>
      <c r="B30" s="12" t="s">
        <v>0</v>
      </c>
      <c r="C30" s="12" t="s">
        <v>10</v>
      </c>
      <c r="D30" s="12" t="s">
        <v>9</v>
      </c>
      <c r="E30" s="12"/>
      <c r="F30" s="12" t="s">
        <v>3</v>
      </c>
      <c r="G30" s="12" t="s">
        <v>87</v>
      </c>
      <c r="H30" s="12" t="s">
        <v>91</v>
      </c>
      <c r="I30" s="29"/>
    </row>
    <row r="31" spans="1:10" ht="15.75">
      <c r="A31" s="29"/>
      <c r="B31" s="22">
        <v>158</v>
      </c>
      <c r="C31" s="15">
        <v>1</v>
      </c>
      <c r="D31" s="15" t="str">
        <f>VLOOKUP($B31,'Mtg Entries'!$A$2:$I$300, 2)</f>
        <v>Flora</v>
      </c>
      <c r="E31" s="15" t="str">
        <f>VLOOKUP($B31,'Mtg Entries'!$A$2:$I$300, 3)</f>
        <v>Thomson</v>
      </c>
      <c r="F31" s="15" t="str">
        <f>VLOOKUP($B31,'Mtg Entries'!$A$2:$I$300, 4)</f>
        <v>Bristol &amp; West AC</v>
      </c>
      <c r="G31" s="10">
        <v>27.48</v>
      </c>
      <c r="H31" s="15" t="str">
        <f>VLOOKUP($B31,'Mtg Entries'!$A$2:$I$300, 6)</f>
        <v>U15G</v>
      </c>
      <c r="I31" s="29"/>
    </row>
    <row r="32" spans="1:10" ht="15.75">
      <c r="A32" s="29"/>
      <c r="B32" s="22">
        <v>137</v>
      </c>
      <c r="C32" s="15">
        <v>2</v>
      </c>
      <c r="D32" s="15" t="str">
        <f>VLOOKUP($B32,'Mtg Entries'!$A$2:$I$300, 2)</f>
        <v>Annabel</v>
      </c>
      <c r="E32" s="15" t="str">
        <f>VLOOKUP($B32,'Mtg Entries'!$A$2:$I$300, 3)</f>
        <v>Gordon</v>
      </c>
      <c r="F32" s="15" t="str">
        <f>VLOOKUP($B32,'Mtg Entries'!$A$2:$I$300, 4)</f>
        <v>Yate &amp; District AC</v>
      </c>
      <c r="G32" s="10">
        <v>23.19</v>
      </c>
      <c r="H32" s="15" t="str">
        <f>VLOOKUP($B32,'Mtg Entries'!$A$2:$I$300, 6)</f>
        <v>U15G</v>
      </c>
      <c r="I32" s="29"/>
    </row>
    <row r="33" spans="1:10">
      <c r="A33" s="29"/>
      <c r="C33" s="20"/>
      <c r="I33" s="29"/>
    </row>
    <row r="34" spans="1:10" ht="15.75" thickBot="1">
      <c r="A34" s="29"/>
      <c r="B34" s="13" t="s">
        <v>11</v>
      </c>
      <c r="C34" s="16" t="s">
        <v>125</v>
      </c>
      <c r="D34" s="13" t="s">
        <v>8</v>
      </c>
      <c r="E34" s="16" t="str">
        <f>$L$6</f>
        <v>U15B</v>
      </c>
      <c r="F34" s="13" t="s">
        <v>123</v>
      </c>
      <c r="G34" s="30"/>
      <c r="H34" s="30"/>
      <c r="I34" s="29"/>
      <c r="J34" s="20" t="s">
        <v>874</v>
      </c>
    </row>
    <row r="35" spans="1:10">
      <c r="A35" s="29"/>
      <c r="I35" s="29"/>
    </row>
    <row r="36" spans="1:10">
      <c r="A36" s="29"/>
      <c r="B36" s="12" t="s">
        <v>0</v>
      </c>
      <c r="C36" s="12" t="s">
        <v>10</v>
      </c>
      <c r="D36" s="12" t="s">
        <v>9</v>
      </c>
      <c r="E36" s="12"/>
      <c r="F36" s="12" t="s">
        <v>3</v>
      </c>
      <c r="G36" s="12" t="s">
        <v>87</v>
      </c>
      <c r="H36" s="12" t="s">
        <v>91</v>
      </c>
      <c r="I36" s="29"/>
    </row>
    <row r="37" spans="1:10" ht="15.75">
      <c r="A37" s="29"/>
      <c r="B37" s="22">
        <v>123</v>
      </c>
      <c r="C37" s="15">
        <v>1</v>
      </c>
      <c r="D37" s="15" t="str">
        <f>VLOOKUP($B37,'Mtg Entries'!$A$2:$I$300, 2)</f>
        <v>Henry</v>
      </c>
      <c r="E37" s="15" t="str">
        <f>VLOOKUP($B37,'Mtg Entries'!$A$2:$I$300, 3)</f>
        <v>Watson</v>
      </c>
      <c r="F37" s="15" t="str">
        <f>VLOOKUP($B37,'Mtg Entries'!$A$2:$I$300, 4)</f>
        <v>Yate &amp; District AC</v>
      </c>
      <c r="G37" s="10">
        <v>41.77</v>
      </c>
      <c r="H37" s="15" t="str">
        <f>VLOOKUP($B37,'Mtg Entries'!$A$2:$I$300, 6)</f>
        <v>U15B</v>
      </c>
      <c r="I37" s="29"/>
    </row>
    <row r="38" spans="1:10" ht="15.75">
      <c r="A38" s="29"/>
      <c r="B38" s="22">
        <v>102</v>
      </c>
      <c r="C38" s="15">
        <v>2</v>
      </c>
      <c r="D38" s="15" t="str">
        <f>VLOOKUP($B38,'Mtg Entries'!$A$2:$I$300, 2)</f>
        <v>Owen</v>
      </c>
      <c r="E38" s="15" t="str">
        <f>VLOOKUP($B38,'Mtg Entries'!$A$2:$I$300, 3)</f>
        <v>Boon</v>
      </c>
      <c r="F38" s="15" t="str">
        <f>VLOOKUP($B38,'Mtg Entries'!$A$2:$I$300, 4)</f>
        <v>Yate &amp; District AC</v>
      </c>
      <c r="G38" s="10">
        <v>40.4</v>
      </c>
      <c r="H38" s="15" t="str">
        <f>VLOOKUP($B38,'Mtg Entries'!$A$2:$I$300, 6)</f>
        <v>U15B</v>
      </c>
      <c r="I38" s="29"/>
    </row>
    <row r="39" spans="1:10" ht="15.75">
      <c r="A39" s="29"/>
      <c r="B39" s="22">
        <v>109</v>
      </c>
      <c r="C39" s="15">
        <v>3</v>
      </c>
      <c r="D39" s="15" t="str">
        <f>VLOOKUP($B39,'Mtg Entries'!$A$2:$I$300, 2)</f>
        <v>Owen</v>
      </c>
      <c r="E39" s="15" t="str">
        <f>VLOOKUP($B39,'Mtg Entries'!$A$2:$I$300, 3)</f>
        <v>Garrett</v>
      </c>
      <c r="F39" s="15" t="str">
        <f>VLOOKUP($B39,'Mtg Entries'!$A$2:$I$300, 4)</f>
        <v>Bristol &amp; West AC</v>
      </c>
      <c r="G39" s="10">
        <v>40.25</v>
      </c>
      <c r="H39" s="15" t="str">
        <f>VLOOKUP($B39,'Mtg Entries'!$A$2:$I$300, 6)</f>
        <v>U15B</v>
      </c>
      <c r="I39" s="29"/>
    </row>
    <row r="40" spans="1:10" ht="15.75">
      <c r="A40" s="29"/>
      <c r="B40" s="26"/>
      <c r="C40" s="27"/>
      <c r="D40" s="27"/>
      <c r="E40" s="27"/>
      <c r="F40" s="27"/>
      <c r="G40" s="28"/>
      <c r="H40" s="15"/>
      <c r="I40" s="29"/>
    </row>
    <row r="41" spans="1:10" ht="15.75" thickBot="1">
      <c r="A41" s="29"/>
      <c r="B41" s="13" t="s">
        <v>11</v>
      </c>
      <c r="C41" s="16" t="s">
        <v>109</v>
      </c>
      <c r="D41" s="13" t="s">
        <v>8</v>
      </c>
      <c r="E41" s="16" t="str">
        <f>$L$5</f>
        <v>U15G</v>
      </c>
      <c r="F41" s="13" t="s">
        <v>123</v>
      </c>
      <c r="G41" s="30"/>
      <c r="H41" s="30"/>
      <c r="I41" s="29"/>
      <c r="J41" s="20" t="s">
        <v>874</v>
      </c>
    </row>
    <row r="42" spans="1:10">
      <c r="A42" s="29"/>
      <c r="I42" s="29"/>
    </row>
    <row r="43" spans="1:10">
      <c r="A43" s="29"/>
      <c r="B43" s="12" t="s">
        <v>0</v>
      </c>
      <c r="C43" s="12" t="s">
        <v>10</v>
      </c>
      <c r="D43" s="12" t="s">
        <v>9</v>
      </c>
      <c r="E43" s="12"/>
      <c r="F43" s="12" t="s">
        <v>3</v>
      </c>
      <c r="G43" s="12" t="s">
        <v>87</v>
      </c>
      <c r="H43" s="12" t="s">
        <v>91</v>
      </c>
      <c r="I43" s="29"/>
    </row>
    <row r="44" spans="1:10" ht="15.75">
      <c r="A44" s="29"/>
      <c r="B44" s="22">
        <v>139</v>
      </c>
      <c r="C44" s="15">
        <v>1</v>
      </c>
      <c r="D44" s="15" t="str">
        <f>VLOOKUP($B44,'Mtg Entries'!$A$2:$I$300, 2)</f>
        <v>Hebe</v>
      </c>
      <c r="E44" s="15" t="str">
        <f>VLOOKUP($B44,'Mtg Entries'!$A$2:$I$300, 3)</f>
        <v>Hill</v>
      </c>
      <c r="F44" s="15" t="str">
        <f>VLOOKUP($B44,'Mtg Entries'!$A$2:$I$300, 4)</f>
        <v>North Somerset AC</v>
      </c>
      <c r="G44" s="10">
        <v>4.45</v>
      </c>
      <c r="H44" s="15" t="str">
        <f>VLOOKUP($B44,'Mtg Entries'!$A$2:$I$300, 6)</f>
        <v>U15G</v>
      </c>
      <c r="I44" s="29"/>
    </row>
    <row r="45" spans="1:10" ht="15.75">
      <c r="A45" s="29"/>
      <c r="B45" s="22">
        <v>163</v>
      </c>
      <c r="C45" s="15">
        <v>2</v>
      </c>
      <c r="D45" s="15" t="str">
        <f>VLOOKUP($B45,'Mtg Entries'!$A$2:$I$300, 2)</f>
        <v>Ruby</v>
      </c>
      <c r="E45" s="15" t="str">
        <f>VLOOKUP($B45,'Mtg Entries'!$A$2:$I$300, 3)</f>
        <v>Woodman</v>
      </c>
      <c r="F45" s="15" t="str">
        <f>VLOOKUP($B45,'Mtg Entries'!$A$2:$I$300, 4)</f>
        <v>Bristol &amp; West AC</v>
      </c>
      <c r="G45" s="10">
        <v>4.41</v>
      </c>
      <c r="H45" s="15" t="str">
        <f>VLOOKUP($B45,'Mtg Entries'!$A$2:$I$300, 6)</f>
        <v>U15G</v>
      </c>
      <c r="I45" s="29"/>
    </row>
    <row r="46" spans="1:10" ht="15.75">
      <c r="A46" s="29"/>
      <c r="B46" s="22">
        <v>131</v>
      </c>
      <c r="C46" s="15">
        <v>3</v>
      </c>
      <c r="D46" s="15" t="str">
        <f>VLOOKUP($B46,'Mtg Entries'!$A$2:$I$300, 2)</f>
        <v>Holly</v>
      </c>
      <c r="E46" s="15" t="str">
        <f>VLOOKUP($B46,'Mtg Entries'!$A$2:$I$300, 3)</f>
        <v>Bagnowiec</v>
      </c>
      <c r="F46" s="15" t="str">
        <f>VLOOKUP($B46,'Mtg Entries'!$A$2:$I$300, 4)</f>
        <v>North Somerset AC</v>
      </c>
      <c r="G46" s="10">
        <v>4.37</v>
      </c>
      <c r="H46" s="15" t="str">
        <f>VLOOKUP($B46,'Mtg Entries'!$A$2:$I$300, 6)</f>
        <v>U15G</v>
      </c>
      <c r="I46" s="29"/>
    </row>
    <row r="47" spans="1:10" ht="15.75">
      <c r="A47" s="29"/>
      <c r="B47" s="22">
        <v>138</v>
      </c>
      <c r="C47" s="15">
        <v>4</v>
      </c>
      <c r="D47" s="15" t="str">
        <f>VLOOKUP($B47,'Mtg Entries'!$A$2:$I$300, 2)</f>
        <v>Fleur</v>
      </c>
      <c r="E47" s="15" t="str">
        <f>VLOOKUP($B47,'Mtg Entries'!$A$2:$I$300, 3)</f>
        <v>Hardie</v>
      </c>
      <c r="F47" s="15" t="str">
        <f>VLOOKUP($B47,'Mtg Entries'!$A$2:$I$300, 4)</f>
        <v>North Somerset AC</v>
      </c>
      <c r="G47" s="10">
        <v>4.2</v>
      </c>
      <c r="H47" s="15" t="str">
        <f>VLOOKUP($B47,'Mtg Entries'!$A$2:$I$300, 6)</f>
        <v>U15G</v>
      </c>
      <c r="I47" s="29"/>
    </row>
    <row r="48" spans="1:10" ht="15.75">
      <c r="A48" s="29"/>
      <c r="B48" s="22">
        <v>155</v>
      </c>
      <c r="C48" s="15">
        <v>5</v>
      </c>
      <c r="D48" s="15" t="str">
        <f>VLOOKUP($B48,'Mtg Entries'!$A$2:$I$300, 2)</f>
        <v>AnaÃ¯s</v>
      </c>
      <c r="E48" s="15" t="str">
        <f>VLOOKUP($B48,'Mtg Entries'!$A$2:$I$300, 3)</f>
        <v>Spector</v>
      </c>
      <c r="F48" s="15">
        <f>VLOOKUP($B48,'Mtg Entries'!$A$2:$I$300, 4)</f>
        <v>0</v>
      </c>
      <c r="G48" s="10">
        <v>4.16</v>
      </c>
      <c r="H48" s="15" t="str">
        <f>VLOOKUP($B48,'Mtg Entries'!$A$2:$I$300, 6)</f>
        <v>U15G</v>
      </c>
      <c r="I48" s="29"/>
    </row>
    <row r="49" spans="1:10" ht="15.75">
      <c r="A49" s="29"/>
      <c r="B49" s="22">
        <v>137</v>
      </c>
      <c r="C49" s="15">
        <v>6</v>
      </c>
      <c r="D49" s="15" t="str">
        <f>VLOOKUP($B49,'Mtg Entries'!$A$2:$I$300, 2)</f>
        <v>Annabel</v>
      </c>
      <c r="E49" s="15" t="str">
        <f>VLOOKUP($B49,'Mtg Entries'!$A$2:$I$300, 3)</f>
        <v>Gordon</v>
      </c>
      <c r="F49" s="15" t="str">
        <f>VLOOKUP($B49,'Mtg Entries'!$A$2:$I$300, 4)</f>
        <v>Yate &amp; District AC</v>
      </c>
      <c r="G49" s="10">
        <v>3.99</v>
      </c>
      <c r="H49" s="15" t="str">
        <f>VLOOKUP($B49,'Mtg Entries'!$A$2:$I$300, 6)</f>
        <v>U15G</v>
      </c>
      <c r="I49" s="29"/>
    </row>
    <row r="50" spans="1:10" ht="15.75">
      <c r="A50" s="29"/>
      <c r="B50" s="22">
        <v>157</v>
      </c>
      <c r="C50" s="15">
        <v>7</v>
      </c>
      <c r="D50" s="15" t="str">
        <f>VLOOKUP($B50,'Mtg Entries'!$A$2:$I$300, 2)</f>
        <v>Florence</v>
      </c>
      <c r="E50" s="15" t="str">
        <f>VLOOKUP($B50,'Mtg Entries'!$A$2:$I$300, 3)</f>
        <v>Thomas</v>
      </c>
      <c r="F50" s="15" t="str">
        <f>VLOOKUP($B50,'Mtg Entries'!$A$2:$I$300, 4)</f>
        <v>Bristol &amp; West AC</v>
      </c>
      <c r="G50" s="10">
        <v>3.79</v>
      </c>
      <c r="H50" s="15" t="str">
        <f>VLOOKUP($B50,'Mtg Entries'!$A$2:$I$300, 6)</f>
        <v>U15G</v>
      </c>
      <c r="I50" s="29"/>
    </row>
    <row r="51" spans="1:10" ht="15.75">
      <c r="A51" s="29"/>
      <c r="B51" s="22">
        <v>148</v>
      </c>
      <c r="C51" s="15">
        <v>8</v>
      </c>
      <c r="D51" s="15" t="str">
        <f>VLOOKUP($B51,'Mtg Entries'!$A$2:$I$300, 2)</f>
        <v>Francesca</v>
      </c>
      <c r="E51" s="15" t="str">
        <f>VLOOKUP($B51,'Mtg Entries'!$A$2:$I$300, 3)</f>
        <v>Poore</v>
      </c>
      <c r="F51" s="15" t="str">
        <f>VLOOKUP($B51,'Mtg Entries'!$A$2:$I$300, 4)</f>
        <v>North Somerset AC</v>
      </c>
      <c r="G51" s="10">
        <v>3.62</v>
      </c>
      <c r="H51" s="15" t="str">
        <f>VLOOKUP($B51,'Mtg Entries'!$A$2:$I$300, 6)</f>
        <v>U15G</v>
      </c>
      <c r="I51" s="29"/>
    </row>
    <row r="52" spans="1:10" ht="15.75">
      <c r="A52" s="29"/>
      <c r="B52" s="22">
        <v>135</v>
      </c>
      <c r="C52" s="15">
        <v>9</v>
      </c>
      <c r="D52" s="15" t="str">
        <f>VLOOKUP($B52,'Mtg Entries'!$A$2:$I$300, 2)</f>
        <v>Molly</v>
      </c>
      <c r="E52" s="15" t="str">
        <f>VLOOKUP($B52,'Mtg Entries'!$A$2:$I$300, 3)</f>
        <v>Cowl</v>
      </c>
      <c r="F52" s="15" t="str">
        <f>VLOOKUP($B52,'Mtg Entries'!$A$2:$I$300, 4)</f>
        <v>North Somerset AC</v>
      </c>
      <c r="G52" s="10">
        <v>3.47</v>
      </c>
      <c r="H52" s="15" t="str">
        <f>VLOOKUP($B52,'Mtg Entries'!$A$2:$I$300, 6)</f>
        <v>U15G</v>
      </c>
      <c r="I52" s="29"/>
    </row>
    <row r="53" spans="1:10" ht="15.75">
      <c r="A53" s="29"/>
      <c r="B53" s="22">
        <v>150</v>
      </c>
      <c r="C53" s="15">
        <v>10</v>
      </c>
      <c r="D53" s="15" t="str">
        <f>VLOOKUP($B53,'Mtg Entries'!$A$2:$I$300, 2)</f>
        <v>Eleanor</v>
      </c>
      <c r="E53" s="15" t="str">
        <f>VLOOKUP($B53,'Mtg Entries'!$A$2:$I$300, 3)</f>
        <v>Rees</v>
      </c>
      <c r="F53" s="15" t="str">
        <f>VLOOKUP($B53,'Mtg Entries'!$A$2:$I$300, 4)</f>
        <v>North Somerset AC</v>
      </c>
      <c r="G53" s="10">
        <v>3.04</v>
      </c>
      <c r="H53" s="15" t="str">
        <f>VLOOKUP($B53,'Mtg Entries'!$A$2:$I$300, 6)</f>
        <v>U15G</v>
      </c>
      <c r="I53" s="29"/>
    </row>
    <row r="54" spans="1:10">
      <c r="A54" s="29"/>
      <c r="C54" s="20"/>
      <c r="I54" s="29"/>
    </row>
    <row r="55" spans="1:10" ht="15.75" thickBot="1">
      <c r="A55" s="29"/>
      <c r="B55" s="13" t="s">
        <v>11</v>
      </c>
      <c r="C55" s="16" t="s">
        <v>109</v>
      </c>
      <c r="D55" s="13" t="s">
        <v>8</v>
      </c>
      <c r="E55" s="16" t="str">
        <f>$L$6</f>
        <v>U15B</v>
      </c>
      <c r="F55" s="13" t="s">
        <v>123</v>
      </c>
      <c r="G55" s="16"/>
      <c r="H55" s="13"/>
      <c r="I55" s="29"/>
      <c r="J55" s="20" t="s">
        <v>874</v>
      </c>
    </row>
    <row r="56" spans="1:10">
      <c r="A56" s="29"/>
      <c r="I56" s="29"/>
    </row>
    <row r="57" spans="1:10">
      <c r="A57" s="29"/>
      <c r="B57" s="12" t="s">
        <v>0</v>
      </c>
      <c r="C57" s="12" t="s">
        <v>10</v>
      </c>
      <c r="D57" s="12" t="s">
        <v>9</v>
      </c>
      <c r="E57" s="12"/>
      <c r="F57" s="12" t="s">
        <v>3</v>
      </c>
      <c r="G57" s="12" t="s">
        <v>87</v>
      </c>
      <c r="H57" s="12" t="s">
        <v>91</v>
      </c>
      <c r="I57" s="29"/>
    </row>
    <row r="58" spans="1:10" ht="15.75">
      <c r="A58" s="29"/>
      <c r="B58" s="22">
        <v>102</v>
      </c>
      <c r="C58" s="15">
        <v>1</v>
      </c>
      <c r="D58" s="15" t="str">
        <f>VLOOKUP($B58,'Mtg Entries'!$A$2:$I$300, 2)</f>
        <v>Owen</v>
      </c>
      <c r="E58" s="15" t="str">
        <f>VLOOKUP($B58,'Mtg Entries'!$A$2:$I$300, 3)</f>
        <v>Boon</v>
      </c>
      <c r="F58" s="15" t="str">
        <f>VLOOKUP($B58,'Mtg Entries'!$A$2:$I$300, 4)</f>
        <v>Yate &amp; District AC</v>
      </c>
      <c r="G58" s="10">
        <v>5.23</v>
      </c>
      <c r="H58" s="15" t="str">
        <f>VLOOKUP($B58,'Mtg Entries'!$A$2:$I$300, 6)</f>
        <v>U15B</v>
      </c>
      <c r="I58" s="29"/>
    </row>
    <row r="59" spans="1:10" ht="15.75">
      <c r="A59" s="29"/>
      <c r="B59" s="22">
        <v>120</v>
      </c>
      <c r="C59" s="15">
        <v>2</v>
      </c>
      <c r="D59" s="15" t="str">
        <f>VLOOKUP($B59,'Mtg Entries'!$A$2:$I$300, 2)</f>
        <v>Billy</v>
      </c>
      <c r="E59" s="15" t="str">
        <f>VLOOKUP($B59,'Mtg Entries'!$A$2:$I$300, 3)</f>
        <v>Sharp</v>
      </c>
      <c r="F59" s="15" t="str">
        <f>VLOOKUP($B59,'Mtg Entries'!$A$2:$I$300, 4)</f>
        <v>North Somerset AC</v>
      </c>
      <c r="G59" s="10">
        <v>5.16</v>
      </c>
      <c r="H59" s="15" t="str">
        <f>VLOOKUP($B59,'Mtg Entries'!$A$2:$I$300, 6)</f>
        <v>U15B</v>
      </c>
      <c r="I59" s="29"/>
    </row>
    <row r="60" spans="1:10">
      <c r="A60" s="29"/>
      <c r="B60" s="11">
        <v>110</v>
      </c>
      <c r="C60" s="15">
        <v>3</v>
      </c>
      <c r="D60" s="15" t="str">
        <f>VLOOKUP($B60,'Mtg Entries'!$A$2:$I$300, 2)</f>
        <v>Fraser</v>
      </c>
      <c r="E60" s="15" t="str">
        <f>VLOOKUP($B60,'Mtg Entries'!$A$2:$I$300, 3)</f>
        <v>Heysham</v>
      </c>
      <c r="F60" s="15" t="str">
        <f>VLOOKUP($B60,'Mtg Entries'!$A$2:$I$300, 4)</f>
        <v>North Somerset AC</v>
      </c>
      <c r="G60" s="10">
        <v>3.86</v>
      </c>
      <c r="H60" s="15" t="str">
        <f>VLOOKUP($B60,'Mtg Entries'!$A$2:$I$300, 6)</f>
        <v>U15B</v>
      </c>
      <c r="I60" s="29"/>
    </row>
    <row r="61" spans="1:10">
      <c r="A61" s="29"/>
      <c r="B61" s="27"/>
      <c r="C61" s="27"/>
      <c r="D61" s="27"/>
      <c r="E61" s="27"/>
      <c r="F61" s="27"/>
      <c r="G61" s="28"/>
      <c r="H61" s="27"/>
      <c r="I61" s="29"/>
    </row>
    <row r="62" spans="1:10" ht="15.75" thickBot="1">
      <c r="A62" s="29"/>
      <c r="B62" s="13" t="s">
        <v>11</v>
      </c>
      <c r="C62" s="16" t="s">
        <v>110</v>
      </c>
      <c r="D62" s="13" t="s">
        <v>8</v>
      </c>
      <c r="E62" s="16" t="str">
        <f>$L$5</f>
        <v>U15G</v>
      </c>
      <c r="F62" s="13" t="s">
        <v>123</v>
      </c>
      <c r="G62" s="30"/>
      <c r="H62" s="13"/>
      <c r="I62" s="29"/>
      <c r="J62" s="20" t="s">
        <v>874</v>
      </c>
    </row>
    <row r="63" spans="1:10">
      <c r="A63" s="29"/>
      <c r="I63" s="29"/>
    </row>
    <row r="64" spans="1:10">
      <c r="A64" s="29"/>
      <c r="B64" s="12" t="s">
        <v>0</v>
      </c>
      <c r="C64" s="12" t="s">
        <v>10</v>
      </c>
      <c r="D64" s="12" t="s">
        <v>9</v>
      </c>
      <c r="E64" s="12"/>
      <c r="F64" s="12" t="s">
        <v>3</v>
      </c>
      <c r="G64" s="12" t="s">
        <v>87</v>
      </c>
      <c r="H64" s="12" t="s">
        <v>91</v>
      </c>
      <c r="I64" s="29"/>
    </row>
    <row r="65" spans="1:10" ht="15.75">
      <c r="A65" s="29"/>
      <c r="B65" s="22">
        <v>146</v>
      </c>
      <c r="C65" s="15">
        <v>1</v>
      </c>
      <c r="D65" s="15" t="str">
        <f>VLOOKUP($B65,'Mtg Entries'!$A$2:$I$300, 2)</f>
        <v>Evie</v>
      </c>
      <c r="E65" s="15" t="str">
        <f>VLOOKUP($B65,'Mtg Entries'!$A$2:$I$300, 3)</f>
        <v>Moir</v>
      </c>
      <c r="F65" s="15" t="str">
        <f>VLOOKUP($B65,'Mtg Entries'!$A$2:$I$300, 4)</f>
        <v>Yate &amp; District AC</v>
      </c>
      <c r="G65" s="10">
        <v>1.63</v>
      </c>
      <c r="H65" s="15" t="str">
        <f>VLOOKUP($B65,'Mtg Entries'!$A$2:$I$300, 6)</f>
        <v>U15G</v>
      </c>
      <c r="I65" s="29"/>
    </row>
    <row r="66" spans="1:10" ht="15.75">
      <c r="A66" s="29"/>
      <c r="B66" s="22">
        <v>138</v>
      </c>
      <c r="C66" s="15">
        <v>2</v>
      </c>
      <c r="D66" s="15" t="str">
        <f>VLOOKUP($B66,'Mtg Entries'!$A$2:$I$300, 2)</f>
        <v>Fleur</v>
      </c>
      <c r="E66" s="15" t="str">
        <f>VLOOKUP($B66,'Mtg Entries'!$A$2:$I$300, 3)</f>
        <v>Hardie</v>
      </c>
      <c r="F66" s="15" t="str">
        <f>VLOOKUP($B66,'Mtg Entries'!$A$2:$I$300, 4)</f>
        <v>North Somerset AC</v>
      </c>
      <c r="G66" s="10">
        <v>1.45</v>
      </c>
      <c r="H66" s="15" t="str">
        <f>VLOOKUP($B66,'Mtg Entries'!$A$2:$I$300, 6)</f>
        <v>U15G</v>
      </c>
      <c r="I66" s="29"/>
    </row>
    <row r="67" spans="1:10">
      <c r="A67" s="29"/>
      <c r="C67" s="20"/>
      <c r="I67" s="29"/>
    </row>
    <row r="68" spans="1:10" ht="15.75" thickBot="1">
      <c r="A68" s="29"/>
      <c r="B68" s="13" t="s">
        <v>11</v>
      </c>
      <c r="C68" s="16" t="s">
        <v>110</v>
      </c>
      <c r="D68" s="13" t="s">
        <v>8</v>
      </c>
      <c r="E68" s="16" t="str">
        <f>$L$6</f>
        <v>U15B</v>
      </c>
      <c r="F68" s="13" t="s">
        <v>123</v>
      </c>
      <c r="G68" s="30"/>
      <c r="H68" s="30"/>
      <c r="I68" s="29"/>
      <c r="J68" s="20" t="s">
        <v>874</v>
      </c>
    </row>
    <row r="69" spans="1:10">
      <c r="A69" s="29"/>
      <c r="I69" s="29"/>
    </row>
    <row r="70" spans="1:10">
      <c r="A70" s="29"/>
      <c r="B70" s="12" t="s">
        <v>0</v>
      </c>
      <c r="C70" s="12" t="s">
        <v>10</v>
      </c>
      <c r="D70" s="12" t="s">
        <v>9</v>
      </c>
      <c r="E70" s="12"/>
      <c r="F70" s="12" t="s">
        <v>3</v>
      </c>
      <c r="G70" s="12" t="s">
        <v>87</v>
      </c>
      <c r="H70" s="12" t="s">
        <v>91</v>
      </c>
      <c r="I70" s="29"/>
    </row>
    <row r="71" spans="1:10" ht="15.75">
      <c r="A71" s="29"/>
      <c r="B71" s="22">
        <v>102</v>
      </c>
      <c r="C71" s="15">
        <v>1</v>
      </c>
      <c r="D71" s="15" t="str">
        <f>VLOOKUP($B71,'Mtg Entries'!$A$2:$I$300, 2)</f>
        <v>Owen</v>
      </c>
      <c r="E71" s="15" t="str">
        <f>VLOOKUP($B71,'Mtg Entries'!$A$2:$I$300, 3)</f>
        <v>Boon</v>
      </c>
      <c r="F71" s="15" t="str">
        <f>VLOOKUP($B71,'Mtg Entries'!$A$2:$I$300, 4)</f>
        <v>Yate &amp; District AC</v>
      </c>
      <c r="G71" s="10">
        <v>1.4</v>
      </c>
      <c r="H71" s="15" t="str">
        <f>VLOOKUP($B71,'Mtg Entries'!$A$2:$I$300, 6)</f>
        <v>U15B</v>
      </c>
      <c r="I71" s="29"/>
    </row>
    <row r="72" spans="1:10">
      <c r="A72" s="29"/>
      <c r="B72" s="11">
        <v>124</v>
      </c>
      <c r="C72" s="15">
        <v>2</v>
      </c>
      <c r="D72" s="15" t="str">
        <f>VLOOKUP($B72,'Mtg Entries'!$A$2:$I$300, 2)</f>
        <v>Dan</v>
      </c>
      <c r="E72" s="15" t="str">
        <f>VLOOKUP($B72,'Mtg Entries'!$A$2:$I$300, 3)</f>
        <v>Webb</v>
      </c>
      <c r="F72" s="15" t="str">
        <f>VLOOKUP($B72,'Mtg Entries'!$A$2:$I$300, 4)</f>
        <v>Bristol &amp; West AC</v>
      </c>
      <c r="G72" s="10">
        <v>1.35</v>
      </c>
      <c r="H72" s="15" t="str">
        <f>VLOOKUP($B72,'Mtg Entries'!$A$2:$I$300, 6)</f>
        <v>U15B</v>
      </c>
      <c r="I72" s="29"/>
    </row>
    <row r="73" spans="1:10">
      <c r="A73" s="29"/>
      <c r="B73" s="27"/>
      <c r="C73" s="27"/>
      <c r="D73" s="27"/>
      <c r="E73" s="27"/>
      <c r="F73" s="27"/>
      <c r="G73" s="28"/>
      <c r="H73" s="27"/>
      <c r="I73" s="29"/>
    </row>
    <row r="74" spans="1:10" ht="15.75" thickBot="1">
      <c r="A74" s="29"/>
      <c r="B74" s="13" t="s">
        <v>11</v>
      </c>
      <c r="C74" s="16" t="s">
        <v>129</v>
      </c>
      <c r="D74" s="13" t="s">
        <v>8</v>
      </c>
      <c r="E74" s="16" t="str">
        <f>$L$5</f>
        <v>U15G</v>
      </c>
      <c r="F74" s="13" t="s">
        <v>123</v>
      </c>
      <c r="G74" s="30"/>
      <c r="H74" s="13"/>
      <c r="I74" s="29"/>
      <c r="J74" s="20" t="s">
        <v>874</v>
      </c>
    </row>
    <row r="75" spans="1:10">
      <c r="A75" s="29"/>
      <c r="I75" s="29"/>
    </row>
    <row r="76" spans="1:10">
      <c r="A76" s="29"/>
      <c r="B76" s="12" t="s">
        <v>0</v>
      </c>
      <c r="C76" s="12" t="s">
        <v>10</v>
      </c>
      <c r="D76" s="12" t="s">
        <v>9</v>
      </c>
      <c r="E76" s="12"/>
      <c r="F76" s="12" t="s">
        <v>3</v>
      </c>
      <c r="G76" s="12" t="s">
        <v>87</v>
      </c>
      <c r="H76" s="12" t="s">
        <v>91</v>
      </c>
      <c r="I76" s="29"/>
    </row>
    <row r="77" spans="1:10" ht="15.75">
      <c r="A77" s="29"/>
      <c r="B77" s="22">
        <v>140</v>
      </c>
      <c r="C77" s="15">
        <v>1</v>
      </c>
      <c r="D77" s="15" t="str">
        <f>VLOOKUP($B77,'Mtg Entries'!$A$2:$I$300, 2)</f>
        <v>Ash</v>
      </c>
      <c r="E77" s="15" t="str">
        <f>VLOOKUP($B77,'Mtg Entries'!$A$2:$I$300, 3)</f>
        <v>Hillier-Smith</v>
      </c>
      <c r="F77" s="15" t="str">
        <f>VLOOKUP($B77,'Mtg Entries'!$A$2:$I$300, 4)</f>
        <v>Yate &amp; District AC</v>
      </c>
      <c r="G77" s="10">
        <v>37.28</v>
      </c>
      <c r="H77" s="15" t="str">
        <f>VLOOKUP($B77,'Mtg Entries'!$A$2:$I$300, 6)</f>
        <v>U15G</v>
      </c>
      <c r="I77" s="29"/>
    </row>
    <row r="78" spans="1:10">
      <c r="C78" s="20"/>
    </row>
    <row r="79" spans="1:10" ht="15.75" thickBot="1">
      <c r="B79" s="13" t="s">
        <v>11</v>
      </c>
      <c r="C79" s="16" t="s">
        <v>129</v>
      </c>
      <c r="D79" s="13" t="s">
        <v>8</v>
      </c>
      <c r="E79" s="16" t="str">
        <f>$L$6</f>
        <v>U15B</v>
      </c>
      <c r="F79" s="13" t="s">
        <v>123</v>
      </c>
      <c r="G79" s="30"/>
      <c r="H79" s="30"/>
      <c r="J79" s="20" t="s">
        <v>874</v>
      </c>
    </row>
    <row r="81" spans="2:10">
      <c r="B81" s="12" t="s">
        <v>0</v>
      </c>
      <c r="C81" s="12" t="s">
        <v>10</v>
      </c>
      <c r="D81" s="12" t="s">
        <v>9</v>
      </c>
      <c r="E81" s="12"/>
      <c r="F81" s="12" t="s">
        <v>3</v>
      </c>
      <c r="G81" s="12" t="s">
        <v>87</v>
      </c>
      <c r="H81" s="12" t="s">
        <v>91</v>
      </c>
    </row>
    <row r="82" spans="2:10" ht="15.75">
      <c r="B82" s="22">
        <v>103</v>
      </c>
      <c r="C82" s="15">
        <v>1</v>
      </c>
      <c r="D82" s="15" t="str">
        <f>VLOOKUP($B82,'Mtg Entries'!$A$2:$I$300, 2)</f>
        <v>Phillip</v>
      </c>
      <c r="E82" s="15" t="str">
        <f>VLOOKUP($B82,'Mtg Entries'!$A$2:$I$300, 3)</f>
        <v>Clarke</v>
      </c>
      <c r="F82" s="15" t="str">
        <f>VLOOKUP($B82,'Mtg Entries'!$A$2:$I$300, 4)</f>
        <v>North Somerset AC</v>
      </c>
      <c r="G82" s="10">
        <v>35.020000000000003</v>
      </c>
      <c r="H82" s="15" t="str">
        <f>VLOOKUP($B82,'Mtg Entries'!$A$2:$I$300, 6)</f>
        <v>U15B</v>
      </c>
    </row>
    <row r="83" spans="2:10" s="29" customFormat="1"/>
    <row r="84" spans="2:10" s="29" customFormat="1" ht="15.75" thickBot="1">
      <c r="B84" s="13" t="s">
        <v>11</v>
      </c>
      <c r="C84" s="16" t="s">
        <v>130</v>
      </c>
      <c r="D84" s="13" t="s">
        <v>8</v>
      </c>
      <c r="E84" s="16" t="str">
        <f>$L$5</f>
        <v>U15G</v>
      </c>
      <c r="F84" s="13" t="s">
        <v>123</v>
      </c>
      <c r="G84" s="30"/>
      <c r="H84" s="13"/>
      <c r="J84" s="20" t="s">
        <v>874</v>
      </c>
    </row>
    <row r="86" spans="2:10">
      <c r="B86" s="12" t="s">
        <v>0</v>
      </c>
      <c r="C86" s="12" t="s">
        <v>10</v>
      </c>
      <c r="D86" s="12" t="s">
        <v>9</v>
      </c>
      <c r="E86" s="12"/>
      <c r="F86" s="12" t="s">
        <v>3</v>
      </c>
      <c r="G86" s="12" t="s">
        <v>87</v>
      </c>
      <c r="H86" s="12" t="s">
        <v>91</v>
      </c>
    </row>
    <row r="87" spans="2:10" ht="15.75">
      <c r="B87" s="22">
        <v>134</v>
      </c>
      <c r="C87" s="15">
        <v>1</v>
      </c>
      <c r="D87" s="15" t="str">
        <f>VLOOKUP($B87,'Mtg Entries'!$A$2:$I$300, 2)</f>
        <v>Arisa</v>
      </c>
      <c r="E87" s="15" t="str">
        <f>VLOOKUP($B87,'Mtg Entries'!$A$2:$I$300, 3)</f>
        <v>Burgess</v>
      </c>
      <c r="F87" s="15" t="str">
        <f>VLOOKUP($B87,'Mtg Entries'!$A$2:$I$300, 4)</f>
        <v>Yate &amp; District AC</v>
      </c>
      <c r="G87" s="10">
        <v>3.25</v>
      </c>
      <c r="H87" s="15" t="str">
        <f>VLOOKUP($B87,'Mtg Entries'!$A$2:$I$300, 6)</f>
        <v>U15G</v>
      </c>
    </row>
    <row r="88" spans="2:10">
      <c r="C88" s="20"/>
    </row>
    <row r="89" spans="2:10">
      <c r="C89" s="20"/>
    </row>
    <row r="90" spans="2:10" ht="15.75" thickBot="1">
      <c r="B90" s="13" t="s">
        <v>11</v>
      </c>
      <c r="C90" s="16" t="s">
        <v>131</v>
      </c>
      <c r="D90" s="13" t="s">
        <v>8</v>
      </c>
      <c r="E90" s="16" t="str">
        <f>$L$5</f>
        <v>U15G</v>
      </c>
      <c r="F90" s="13" t="s">
        <v>123</v>
      </c>
      <c r="G90" s="30"/>
      <c r="H90" s="13"/>
      <c r="J90" s="20" t="s">
        <v>874</v>
      </c>
    </row>
    <row r="92" spans="2:10">
      <c r="B92" s="12" t="s">
        <v>0</v>
      </c>
      <c r="C92" s="12" t="s">
        <v>10</v>
      </c>
      <c r="D92" s="12" t="s">
        <v>9</v>
      </c>
      <c r="E92" s="12"/>
      <c r="F92" s="12" t="s">
        <v>3</v>
      </c>
      <c r="G92" s="12" t="s">
        <v>87</v>
      </c>
      <c r="H92" s="12" t="s">
        <v>91</v>
      </c>
    </row>
    <row r="93" spans="2:10" ht="15.75">
      <c r="B93" s="22">
        <v>133</v>
      </c>
      <c r="C93" s="15">
        <v>1</v>
      </c>
      <c r="D93" s="15" t="str">
        <f>VLOOKUP($B93,'Mtg Entries'!$A$2:$I$300, 2)</f>
        <v>Sophia</v>
      </c>
      <c r="E93" s="15" t="str">
        <f>VLOOKUP($B93,'Mtg Entries'!$A$2:$I$300, 3)</f>
        <v>Bowell</v>
      </c>
      <c r="F93" s="15" t="str">
        <f>VLOOKUP($B93,'Mtg Entries'!$A$2:$I$300, 4)</f>
        <v>Bristol &amp; West AC</v>
      </c>
      <c r="G93" s="10">
        <v>8.7100000000000009</v>
      </c>
      <c r="H93" s="15" t="str">
        <f>VLOOKUP($B93,'Mtg Entries'!$A$2:$I$300, 6)</f>
        <v>U15G</v>
      </c>
    </row>
    <row r="94" spans="2:10">
      <c r="C94" s="20"/>
    </row>
    <row r="95" spans="2:10">
      <c r="C95" s="20"/>
    </row>
    <row r="96" spans="2:10" ht="15.75" thickBot="1">
      <c r="B96" s="13" t="s">
        <v>11</v>
      </c>
      <c r="C96" s="16" t="s">
        <v>113</v>
      </c>
      <c r="D96" s="13" t="s">
        <v>8</v>
      </c>
      <c r="E96" s="16" t="str">
        <f>$L$5</f>
        <v>U15G</v>
      </c>
      <c r="F96" s="13" t="s">
        <v>123</v>
      </c>
      <c r="G96" s="31" t="s">
        <v>135</v>
      </c>
      <c r="H96" s="35">
        <v>1.2</v>
      </c>
      <c r="I96" s="37" t="s">
        <v>136</v>
      </c>
      <c r="J96" s="20" t="s">
        <v>874</v>
      </c>
    </row>
    <row r="97" spans="2:10">
      <c r="C97" s="20"/>
    </row>
    <row r="98" spans="2:10">
      <c r="B98" s="12" t="s">
        <v>0</v>
      </c>
      <c r="C98" s="12" t="s">
        <v>10</v>
      </c>
      <c r="D98" s="12" t="s">
        <v>9</v>
      </c>
      <c r="E98" s="12"/>
      <c r="F98" s="12" t="s">
        <v>3</v>
      </c>
      <c r="G98" s="12" t="s">
        <v>90</v>
      </c>
      <c r="H98" s="12" t="s">
        <v>91</v>
      </c>
    </row>
    <row r="99" spans="2:10" ht="15.75">
      <c r="B99" s="22">
        <v>156</v>
      </c>
      <c r="C99" s="15">
        <v>1</v>
      </c>
      <c r="D99" s="15" t="str">
        <f>VLOOKUP($B99,'Mtg Entries'!$A$2:$I$300, 2)</f>
        <v>Kezia</v>
      </c>
      <c r="E99" s="15" t="str">
        <f>VLOOKUP($B99,'Mtg Entries'!$A$2:$I$300, 3)</f>
        <v>Tarzey</v>
      </c>
      <c r="F99" s="15" t="str">
        <f>VLOOKUP($B99,'Mtg Entries'!$A$2:$I$300, 4)</f>
        <v>Bristol &amp; West AC</v>
      </c>
      <c r="G99" s="10">
        <v>12.52</v>
      </c>
      <c r="H99" s="15" t="str">
        <f>VLOOKUP($B99,'Mtg Entries'!$A$2:$I$300, 6)</f>
        <v>U15G</v>
      </c>
    </row>
    <row r="100" spans="2:10" ht="15.75">
      <c r="B100" s="22">
        <v>149</v>
      </c>
      <c r="C100" s="15">
        <v>2</v>
      </c>
      <c r="D100" s="15" t="str">
        <f>VLOOKUP($B100,'Mtg Entries'!$A$2:$I$300, 2)</f>
        <v>Celeste</v>
      </c>
      <c r="E100" s="15" t="str">
        <f>VLOOKUP($B100,'Mtg Entries'!$A$2:$I$300, 3)</f>
        <v>Redmond</v>
      </c>
      <c r="F100" s="15" t="str">
        <f>VLOOKUP($B100,'Mtg Entries'!$A$2:$I$300, 4)</f>
        <v>Yate &amp; District AC</v>
      </c>
      <c r="G100" s="10">
        <v>13.03</v>
      </c>
      <c r="H100" s="15" t="str">
        <f>VLOOKUP($B100,'Mtg Entries'!$A$2:$I$300, 6)</f>
        <v>U15G</v>
      </c>
    </row>
    <row r="101" spans="2:10" ht="15.75">
      <c r="B101" s="22">
        <v>136</v>
      </c>
      <c r="C101" s="15">
        <v>3</v>
      </c>
      <c r="D101" s="15" t="str">
        <f>VLOOKUP($B101,'Mtg Entries'!$A$2:$I$300, 2)</f>
        <v>Lilia</v>
      </c>
      <c r="E101" s="15" t="str">
        <f>VLOOKUP($B101,'Mtg Entries'!$A$2:$I$300, 3)</f>
        <v>Finch</v>
      </c>
      <c r="F101" s="15" t="str">
        <f>VLOOKUP($B101,'Mtg Entries'!$A$2:$I$300, 4)</f>
        <v>Yate &amp; District AC</v>
      </c>
      <c r="G101" s="10">
        <v>13.03</v>
      </c>
      <c r="H101" s="15" t="str">
        <f>VLOOKUP($B101,'Mtg Entries'!$A$2:$I$300, 6)</f>
        <v>U15G</v>
      </c>
    </row>
    <row r="103" spans="2:10" ht="15.75" thickBot="1">
      <c r="B103" s="13" t="s">
        <v>11</v>
      </c>
      <c r="C103" s="16" t="s">
        <v>114</v>
      </c>
      <c r="D103" s="13" t="s">
        <v>8</v>
      </c>
      <c r="E103" s="16" t="str">
        <f>$L$6</f>
        <v>U15B</v>
      </c>
      <c r="F103" s="13" t="s">
        <v>123</v>
      </c>
      <c r="G103" s="31" t="s">
        <v>135</v>
      </c>
      <c r="H103" s="44">
        <v>1</v>
      </c>
      <c r="I103" s="37" t="s">
        <v>136</v>
      </c>
      <c r="J103" s="20" t="s">
        <v>874</v>
      </c>
    </row>
    <row r="104" spans="2:10">
      <c r="C104" s="20"/>
    </row>
    <row r="105" spans="2:10">
      <c r="B105" s="12" t="s">
        <v>0</v>
      </c>
      <c r="C105" s="12" t="s">
        <v>10</v>
      </c>
      <c r="D105" s="12" t="s">
        <v>9</v>
      </c>
      <c r="E105" s="12"/>
      <c r="F105" s="12" t="s">
        <v>3</v>
      </c>
      <c r="G105" s="12" t="s">
        <v>90</v>
      </c>
      <c r="H105" s="12" t="s">
        <v>91</v>
      </c>
    </row>
    <row r="106" spans="2:10" ht="15.75">
      <c r="B106" s="22">
        <v>124</v>
      </c>
      <c r="C106" s="15">
        <v>1</v>
      </c>
      <c r="D106" s="15" t="str">
        <f>VLOOKUP($B106,'Mtg Entries'!$A$2:$I$300, 2)</f>
        <v>Dan</v>
      </c>
      <c r="E106" s="15" t="str">
        <f>VLOOKUP($B106,'Mtg Entries'!$A$2:$I$300, 3)</f>
        <v>Webb</v>
      </c>
      <c r="F106" s="15" t="str">
        <f>VLOOKUP($B106,'Mtg Entries'!$A$2:$I$300, 4)</f>
        <v>Bristol &amp; West AC</v>
      </c>
      <c r="G106" s="10">
        <v>14.63</v>
      </c>
      <c r="H106" s="15" t="str">
        <f>VLOOKUP($B106,'Mtg Entries'!$A$2:$I$300, 6)</f>
        <v>U15B</v>
      </c>
    </row>
    <row r="107" spans="2:10">
      <c r="B107" s="27"/>
      <c r="C107" s="27"/>
      <c r="D107" s="27"/>
      <c r="E107" s="27"/>
      <c r="F107" s="27"/>
      <c r="G107" s="28"/>
      <c r="H107" s="27"/>
    </row>
    <row r="108" spans="2:10" ht="15.75" thickBot="1">
      <c r="B108" s="13" t="s">
        <v>11</v>
      </c>
      <c r="C108" s="16" t="s">
        <v>808</v>
      </c>
      <c r="D108" s="13" t="s">
        <v>8</v>
      </c>
      <c r="E108" s="16" t="str">
        <f>$L$5</f>
        <v>U15G</v>
      </c>
      <c r="F108" s="13" t="s">
        <v>123</v>
      </c>
      <c r="G108" s="31" t="s">
        <v>135</v>
      </c>
      <c r="H108" s="35">
        <v>-0.4</v>
      </c>
      <c r="I108" s="37" t="s">
        <v>136</v>
      </c>
      <c r="J108" s="20" t="s">
        <v>874</v>
      </c>
    </row>
    <row r="109" spans="2:10">
      <c r="C109" s="20"/>
    </row>
    <row r="110" spans="2:10">
      <c r="B110" s="12" t="s">
        <v>0</v>
      </c>
      <c r="C110" s="12" t="s">
        <v>10</v>
      </c>
      <c r="D110" s="12" t="s">
        <v>9</v>
      </c>
      <c r="E110" s="12"/>
      <c r="F110" s="12" t="s">
        <v>3</v>
      </c>
      <c r="G110" s="12" t="s">
        <v>90</v>
      </c>
      <c r="H110" s="12" t="s">
        <v>91</v>
      </c>
    </row>
    <row r="111" spans="2:10" ht="15.75">
      <c r="B111" s="22">
        <v>151</v>
      </c>
      <c r="C111" s="15">
        <v>1</v>
      </c>
      <c r="D111" s="15" t="str">
        <f>VLOOKUP($B111,'Mtg Entries'!$A$2:$I$300, 2)</f>
        <v>Jasmine</v>
      </c>
      <c r="E111" s="15" t="str">
        <f>VLOOKUP($B111,'Mtg Entries'!$A$2:$I$300, 3)</f>
        <v>Richards</v>
      </c>
      <c r="F111" s="15" t="str">
        <f>VLOOKUP($B111,'Mtg Entries'!$A$2:$I$300, 4)</f>
        <v>Yate &amp; District AC</v>
      </c>
      <c r="G111" s="10">
        <v>13.34</v>
      </c>
      <c r="H111" s="15" t="str">
        <f>VLOOKUP($B111,'Mtg Entries'!$A$2:$I$300, 6)</f>
        <v>U15G</v>
      </c>
    </row>
    <row r="112" spans="2:10" ht="15.75">
      <c r="B112" s="22">
        <v>139</v>
      </c>
      <c r="C112" s="15">
        <v>2</v>
      </c>
      <c r="D112" s="15" t="str">
        <f>VLOOKUP($B112,'Mtg Entries'!$A$2:$I$300, 2)</f>
        <v>Hebe</v>
      </c>
      <c r="E112" s="15" t="str">
        <f>VLOOKUP($B112,'Mtg Entries'!$A$2:$I$300, 3)</f>
        <v>Hill</v>
      </c>
      <c r="F112" s="15" t="str">
        <f>VLOOKUP($B112,'Mtg Entries'!$A$2:$I$300, 4)</f>
        <v>North Somerset AC</v>
      </c>
      <c r="G112" s="10">
        <v>13.58</v>
      </c>
      <c r="H112" s="15" t="str">
        <f>VLOOKUP($B112,'Mtg Entries'!$A$2:$I$300, 6)</f>
        <v>U15G</v>
      </c>
    </row>
    <row r="113" spans="2:10" ht="15.75">
      <c r="B113" s="22">
        <v>163</v>
      </c>
      <c r="C113" s="15">
        <v>3</v>
      </c>
      <c r="D113" s="15" t="str">
        <f>VLOOKUP($B113,'Mtg Entries'!$A$2:$I$300, 2)</f>
        <v>Ruby</v>
      </c>
      <c r="E113" s="15" t="str">
        <f>VLOOKUP($B113,'Mtg Entries'!$A$2:$I$300, 3)</f>
        <v>Woodman</v>
      </c>
      <c r="F113" s="15" t="str">
        <f>VLOOKUP($B113,'Mtg Entries'!$A$2:$I$300, 4)</f>
        <v>Bristol &amp; West AC</v>
      </c>
      <c r="G113" s="10">
        <v>13.67</v>
      </c>
      <c r="H113" s="15" t="str">
        <f>VLOOKUP($B113,'Mtg Entries'!$A$2:$I$300, 6)</f>
        <v>U15G</v>
      </c>
    </row>
    <row r="114" spans="2:10" ht="15.75">
      <c r="B114" s="22">
        <v>150</v>
      </c>
      <c r="C114" s="15">
        <v>4</v>
      </c>
      <c r="D114" s="15" t="str">
        <f>VLOOKUP($B114,'Mtg Entries'!$A$2:$I$300, 2)</f>
        <v>Eleanor</v>
      </c>
      <c r="E114" s="15" t="str">
        <f>VLOOKUP($B114,'Mtg Entries'!$A$2:$I$300, 3)</f>
        <v>Rees</v>
      </c>
      <c r="F114" s="15" t="str">
        <f>VLOOKUP($B114,'Mtg Entries'!$A$2:$I$300, 4)</f>
        <v>North Somerset AC</v>
      </c>
      <c r="G114" s="10">
        <v>14.81</v>
      </c>
      <c r="H114" s="15" t="str">
        <f>VLOOKUP($B114,'Mtg Entries'!$A$2:$I$300, 6)</f>
        <v>U15G</v>
      </c>
    </row>
    <row r="115" spans="2:10" ht="15.75">
      <c r="B115" s="22">
        <v>6</v>
      </c>
      <c r="C115" s="15">
        <v>5</v>
      </c>
      <c r="D115" s="15" t="str">
        <f>VLOOKUP($B115,'Mtg Entries'!$A$2:$I$300, 2)</f>
        <v xml:space="preserve">AARSHIYA  JAYESH  </v>
      </c>
      <c r="E115" s="15" t="str">
        <f>VLOOKUP($B115,'Mtg Entries'!$A$2:$I$300, 3)</f>
        <v>SANSARE</v>
      </c>
      <c r="F115" s="15" t="str">
        <f>VLOOKUP($B115,'Mtg Entries'!$A$2:$I$300, 4)</f>
        <v>Ravi Athletic Group</v>
      </c>
      <c r="G115" s="10">
        <v>15.06</v>
      </c>
      <c r="H115" s="15" t="str">
        <f>VLOOKUP($B115,'Mtg Entries'!$A$2:$I$300, 6)</f>
        <v>U15G</v>
      </c>
    </row>
    <row r="116" spans="2:10" ht="15.75">
      <c r="B116" s="22">
        <v>135</v>
      </c>
      <c r="C116" s="15">
        <v>6</v>
      </c>
      <c r="D116" s="15" t="str">
        <f>VLOOKUP($B116,'Mtg Entries'!$A$2:$I$300, 2)</f>
        <v>Molly</v>
      </c>
      <c r="E116" s="15" t="str">
        <f>VLOOKUP($B116,'Mtg Entries'!$A$2:$I$300, 3)</f>
        <v>Cowl</v>
      </c>
      <c r="F116" s="15" t="str">
        <f>VLOOKUP($B116,'Mtg Entries'!$A$2:$I$300, 4)</f>
        <v>North Somerset AC</v>
      </c>
      <c r="G116" s="10">
        <v>15.32</v>
      </c>
      <c r="H116" s="15" t="str">
        <f>VLOOKUP($B116,'Mtg Entries'!$A$2:$I$300, 6)</f>
        <v>U15G</v>
      </c>
    </row>
    <row r="117" spans="2:10" s="40" customFormat="1" ht="15.75">
      <c r="B117" s="32"/>
      <c r="C117" s="33"/>
      <c r="D117" s="33"/>
      <c r="E117" s="33"/>
      <c r="F117" s="33"/>
      <c r="G117" s="34"/>
      <c r="H117" s="33"/>
    </row>
    <row r="118" spans="2:10" ht="15.75" thickBot="1">
      <c r="B118" s="13" t="s">
        <v>11</v>
      </c>
      <c r="C118" s="16" t="s">
        <v>809</v>
      </c>
      <c r="D118" s="13" t="s">
        <v>8</v>
      </c>
      <c r="E118" s="16" t="str">
        <f>$L$5</f>
        <v>U15G</v>
      </c>
      <c r="F118" s="13" t="s">
        <v>123</v>
      </c>
      <c r="G118" s="31" t="s">
        <v>135</v>
      </c>
      <c r="H118" s="35">
        <v>1.5</v>
      </c>
      <c r="I118" s="37" t="s">
        <v>136</v>
      </c>
      <c r="J118" s="20" t="s">
        <v>874</v>
      </c>
    </row>
    <row r="119" spans="2:10">
      <c r="C119" s="20"/>
    </row>
    <row r="120" spans="2:10">
      <c r="B120" s="12" t="s">
        <v>0</v>
      </c>
      <c r="C120" s="12" t="s">
        <v>10</v>
      </c>
      <c r="D120" s="12" t="s">
        <v>9</v>
      </c>
      <c r="E120" s="12"/>
      <c r="F120" s="12" t="s">
        <v>3</v>
      </c>
      <c r="G120" s="12" t="s">
        <v>90</v>
      </c>
      <c r="H120" s="12" t="s">
        <v>91</v>
      </c>
    </row>
    <row r="121" spans="2:10" ht="15.75">
      <c r="B121" s="22">
        <v>160</v>
      </c>
      <c r="C121" s="15">
        <v>1</v>
      </c>
      <c r="D121" s="15" t="str">
        <f>VLOOKUP($B121,'Mtg Entries'!$A$2:$I$300, 2)</f>
        <v>Isabelle</v>
      </c>
      <c r="E121" s="15" t="str">
        <f>VLOOKUP($B121,'Mtg Entries'!$A$2:$I$300, 3)</f>
        <v>Walkey</v>
      </c>
      <c r="F121" s="15" t="str">
        <f>VLOOKUP($B121,'Mtg Entries'!$A$2:$I$300, 4)</f>
        <v>Yate &amp; District AC</v>
      </c>
      <c r="G121" s="10">
        <v>12.72</v>
      </c>
      <c r="H121" s="15" t="str">
        <f>VLOOKUP($B121,'Mtg Entries'!$A$2:$I$300, 6)</f>
        <v>U15G</v>
      </c>
    </row>
    <row r="122" spans="2:10" ht="15.75">
      <c r="B122" s="22">
        <v>144</v>
      </c>
      <c r="C122" s="15">
        <v>2</v>
      </c>
      <c r="D122" s="15" t="str">
        <f>VLOOKUP($B122,'Mtg Entries'!$A$2:$I$300, 2)</f>
        <v>Lucy</v>
      </c>
      <c r="E122" s="15" t="str">
        <f>VLOOKUP($B122,'Mtg Entries'!$A$2:$I$300, 3)</f>
        <v>Mainwaring</v>
      </c>
      <c r="F122" s="15" t="str">
        <f>VLOOKUP($B122,'Mtg Entries'!$A$2:$I$300, 4)</f>
        <v>Bristol &amp; West AC</v>
      </c>
      <c r="G122" s="10">
        <v>13.99</v>
      </c>
      <c r="H122" s="15" t="str">
        <f>VLOOKUP($B122,'Mtg Entries'!$A$2:$I$300, 6)</f>
        <v>U15G</v>
      </c>
    </row>
    <row r="123" spans="2:10" ht="15.75">
      <c r="B123" s="22">
        <v>161</v>
      </c>
      <c r="C123" s="15">
        <v>3</v>
      </c>
      <c r="D123" s="15" t="str">
        <f>VLOOKUP($B123,'Mtg Entries'!$A$2:$I$300, 2)</f>
        <v>Jasmine</v>
      </c>
      <c r="E123" s="15" t="str">
        <f>VLOOKUP($B123,'Mtg Entries'!$A$2:$I$300, 3)</f>
        <v>Wallis</v>
      </c>
      <c r="F123" s="15" t="str">
        <f>VLOOKUP($B123,'Mtg Entries'!$A$2:$I$300, 4)</f>
        <v>North Somerset AC</v>
      </c>
      <c r="G123" s="10">
        <v>14.09</v>
      </c>
      <c r="H123" s="15" t="str">
        <f>VLOOKUP($B123,'Mtg Entries'!$A$2:$I$300, 6)</f>
        <v>U15G</v>
      </c>
    </row>
    <row r="124" spans="2:10" ht="15.75">
      <c r="B124" s="22">
        <v>154</v>
      </c>
      <c r="C124" s="15">
        <v>4</v>
      </c>
      <c r="D124" s="15" t="str">
        <f>VLOOKUP($B124,'Mtg Entries'!$A$2:$I$300, 2)</f>
        <v>Imogen</v>
      </c>
      <c r="E124" s="15" t="str">
        <f>VLOOKUP($B124,'Mtg Entries'!$A$2:$I$300, 3)</f>
        <v>Sparrow</v>
      </c>
      <c r="F124" s="15" t="str">
        <f>VLOOKUP($B124,'Mtg Entries'!$A$2:$I$300, 4)</f>
        <v>Bristol &amp; West AC</v>
      </c>
      <c r="G124" s="10">
        <v>14.43</v>
      </c>
      <c r="H124" s="15" t="str">
        <f>VLOOKUP($B124,'Mtg Entries'!$A$2:$I$300, 6)</f>
        <v>U15G</v>
      </c>
    </row>
    <row r="125" spans="2:10" ht="15.75">
      <c r="B125" s="22">
        <v>136</v>
      </c>
      <c r="C125" s="15">
        <v>5</v>
      </c>
      <c r="D125" s="15" t="str">
        <f>VLOOKUP($B125,'Mtg Entries'!$A$2:$I$300, 2)</f>
        <v>Lilia</v>
      </c>
      <c r="E125" s="15" t="str">
        <f>VLOOKUP($B125,'Mtg Entries'!$A$2:$I$300, 3)</f>
        <v>Finch</v>
      </c>
      <c r="F125" s="15" t="str">
        <f>VLOOKUP($B125,'Mtg Entries'!$A$2:$I$300, 4)</f>
        <v>Yate &amp; District AC</v>
      </c>
      <c r="G125" s="10">
        <v>14.51</v>
      </c>
      <c r="H125" s="15" t="str">
        <f>VLOOKUP($B125,'Mtg Entries'!$A$2:$I$300, 6)</f>
        <v>U15G</v>
      </c>
    </row>
    <row r="126" spans="2:10" ht="15.75">
      <c r="B126" s="22">
        <v>148</v>
      </c>
      <c r="C126" s="15">
        <v>6</v>
      </c>
      <c r="D126" s="15" t="str">
        <f>VLOOKUP($B126,'Mtg Entries'!$A$2:$I$300, 2)</f>
        <v>Francesca</v>
      </c>
      <c r="E126" s="15" t="str">
        <f>VLOOKUP($B126,'Mtg Entries'!$A$2:$I$300, 3)</f>
        <v>Poore</v>
      </c>
      <c r="F126" s="15" t="str">
        <f>VLOOKUP($B126,'Mtg Entries'!$A$2:$I$300, 4)</f>
        <v>North Somerset AC</v>
      </c>
      <c r="G126" s="10">
        <v>15.1</v>
      </c>
      <c r="H126" s="15" t="str">
        <f>VLOOKUP($B126,'Mtg Entries'!$A$2:$I$300, 6)</f>
        <v>U15G</v>
      </c>
    </row>
    <row r="127" spans="2:10" s="40" customFormat="1" ht="15.75">
      <c r="B127" s="32"/>
      <c r="C127" s="33"/>
      <c r="D127" s="33"/>
      <c r="E127" s="33"/>
      <c r="F127" s="33"/>
      <c r="G127" s="34"/>
      <c r="H127" s="33"/>
    </row>
    <row r="128" spans="2:10" ht="15.75" thickBot="1">
      <c r="B128" s="13" t="s">
        <v>11</v>
      </c>
      <c r="C128" s="16" t="s">
        <v>810</v>
      </c>
      <c r="D128" s="13" t="s">
        <v>8</v>
      </c>
      <c r="E128" s="16" t="str">
        <f>$L$5</f>
        <v>U15G</v>
      </c>
      <c r="F128" s="13" t="s">
        <v>123</v>
      </c>
      <c r="G128" s="31" t="s">
        <v>135</v>
      </c>
      <c r="H128" s="35">
        <v>-0.9</v>
      </c>
      <c r="I128" s="37" t="s">
        <v>136</v>
      </c>
      <c r="J128" s="20" t="s">
        <v>874</v>
      </c>
    </row>
    <row r="129" spans="2:10">
      <c r="C129" s="20"/>
    </row>
    <row r="130" spans="2:10">
      <c r="B130" s="12" t="s">
        <v>0</v>
      </c>
      <c r="C130" s="12" t="s">
        <v>10</v>
      </c>
      <c r="D130" s="12" t="s">
        <v>9</v>
      </c>
      <c r="E130" s="12"/>
      <c r="F130" s="12" t="s">
        <v>3</v>
      </c>
      <c r="G130" s="12" t="s">
        <v>90</v>
      </c>
      <c r="H130" s="12" t="s">
        <v>91</v>
      </c>
    </row>
    <row r="131" spans="2:10" ht="15.75">
      <c r="B131" s="22">
        <v>160</v>
      </c>
      <c r="C131" s="15">
        <v>1</v>
      </c>
      <c r="D131" s="15" t="str">
        <f>VLOOKUP($B131,'Mtg Entries'!$A$2:$I$300, 2)</f>
        <v>Isabelle</v>
      </c>
      <c r="E131" s="15" t="str">
        <f>VLOOKUP($B131,'Mtg Entries'!$A$2:$I$300, 3)</f>
        <v>Walkey</v>
      </c>
      <c r="F131" s="15" t="str">
        <f>VLOOKUP($B131,'Mtg Entries'!$A$2:$I$300, 4)</f>
        <v>Yate &amp; District AC</v>
      </c>
      <c r="G131" s="10">
        <v>12.74</v>
      </c>
      <c r="H131" s="15" t="str">
        <f>VLOOKUP($B131,'Mtg Entries'!$A$2:$I$300, 6)</f>
        <v>U15G</v>
      </c>
    </row>
    <row r="132" spans="2:10" ht="15.75">
      <c r="B132" s="22">
        <v>151</v>
      </c>
      <c r="C132" s="15">
        <v>2</v>
      </c>
      <c r="D132" s="15" t="str">
        <f>VLOOKUP($B132,'Mtg Entries'!$A$2:$I$300, 2)</f>
        <v>Jasmine</v>
      </c>
      <c r="E132" s="15" t="str">
        <f>VLOOKUP($B132,'Mtg Entries'!$A$2:$I$300, 3)</f>
        <v>Richards</v>
      </c>
      <c r="F132" s="15" t="str">
        <f>VLOOKUP($B132,'Mtg Entries'!$A$2:$I$300, 4)</f>
        <v>Yate &amp; District AC</v>
      </c>
      <c r="G132" s="10">
        <v>13.39</v>
      </c>
      <c r="H132" s="15" t="str">
        <f>VLOOKUP($B132,'Mtg Entries'!$A$2:$I$300, 6)</f>
        <v>U15G</v>
      </c>
    </row>
    <row r="133" spans="2:10" ht="15.75">
      <c r="B133" s="22">
        <v>163</v>
      </c>
      <c r="C133" s="15">
        <v>3</v>
      </c>
      <c r="D133" s="15" t="str">
        <f>VLOOKUP($B133,'Mtg Entries'!$A$2:$I$300, 2)</f>
        <v>Ruby</v>
      </c>
      <c r="E133" s="15" t="str">
        <f>VLOOKUP($B133,'Mtg Entries'!$A$2:$I$300, 3)</f>
        <v>Woodman</v>
      </c>
      <c r="F133" s="15" t="str">
        <f>VLOOKUP($B133,'Mtg Entries'!$A$2:$I$300, 4)</f>
        <v>Bristol &amp; West AC</v>
      </c>
      <c r="G133" s="10">
        <v>13.79</v>
      </c>
      <c r="H133" s="15" t="str">
        <f>VLOOKUP($B133,'Mtg Entries'!$A$2:$I$300, 6)</f>
        <v>U15G</v>
      </c>
    </row>
    <row r="134" spans="2:10" ht="15.75">
      <c r="B134" s="22">
        <v>144</v>
      </c>
      <c r="C134" s="15">
        <v>4</v>
      </c>
      <c r="D134" s="15" t="str">
        <f>VLOOKUP($B134,'Mtg Entries'!$A$2:$I$300, 2)</f>
        <v>Lucy</v>
      </c>
      <c r="E134" s="15" t="str">
        <f>VLOOKUP($B134,'Mtg Entries'!$A$2:$I$300, 3)</f>
        <v>Mainwaring</v>
      </c>
      <c r="F134" s="15" t="str">
        <f>VLOOKUP($B134,'Mtg Entries'!$A$2:$I$300, 4)</f>
        <v>Bristol &amp; West AC</v>
      </c>
      <c r="G134" s="10">
        <v>13.84</v>
      </c>
      <c r="H134" s="15" t="str">
        <f>VLOOKUP($B134,'Mtg Entries'!$A$2:$I$300, 6)</f>
        <v>U15G</v>
      </c>
    </row>
    <row r="135" spans="2:10" ht="15.75">
      <c r="B135" s="22">
        <v>161</v>
      </c>
      <c r="C135" s="15">
        <v>5</v>
      </c>
      <c r="D135" s="15" t="str">
        <f>VLOOKUP($B135,'Mtg Entries'!$A$2:$I$300, 2)</f>
        <v>Jasmine</v>
      </c>
      <c r="E135" s="15" t="str">
        <f>VLOOKUP($B135,'Mtg Entries'!$A$2:$I$300, 3)</f>
        <v>Wallis</v>
      </c>
      <c r="F135" s="15" t="str">
        <f>VLOOKUP($B135,'Mtg Entries'!$A$2:$I$300, 4)</f>
        <v>North Somerset AC</v>
      </c>
      <c r="G135" s="10">
        <v>14.12</v>
      </c>
      <c r="H135" s="15" t="str">
        <f>VLOOKUP($B135,'Mtg Entries'!$A$2:$I$300, 6)</f>
        <v>U15G</v>
      </c>
    </row>
    <row r="136" spans="2:10" ht="15.75">
      <c r="B136" s="22">
        <v>154</v>
      </c>
      <c r="C136" s="15">
        <v>6</v>
      </c>
      <c r="D136" s="15" t="str">
        <f>VLOOKUP($B136,'Mtg Entries'!$A$2:$I$300, 2)</f>
        <v>Imogen</v>
      </c>
      <c r="E136" s="15" t="str">
        <f>VLOOKUP($B136,'Mtg Entries'!$A$2:$I$300, 3)</f>
        <v>Sparrow</v>
      </c>
      <c r="F136" s="15" t="str">
        <f>VLOOKUP($B136,'Mtg Entries'!$A$2:$I$300, 4)</f>
        <v>Bristol &amp; West AC</v>
      </c>
      <c r="G136" s="10">
        <v>14.44</v>
      </c>
      <c r="H136" s="15" t="str">
        <f>VLOOKUP($B136,'Mtg Entries'!$A$2:$I$300, 6)</f>
        <v>U15G</v>
      </c>
    </row>
    <row r="138" spans="2:10" ht="15.75" thickBot="1">
      <c r="B138" s="13" t="s">
        <v>11</v>
      </c>
      <c r="C138" s="16" t="s">
        <v>810</v>
      </c>
      <c r="D138" s="13" t="s">
        <v>8</v>
      </c>
      <c r="E138" s="16" t="str">
        <f>$L$6</f>
        <v>U15B</v>
      </c>
      <c r="F138" s="13" t="s">
        <v>123</v>
      </c>
      <c r="G138" s="31" t="s">
        <v>135</v>
      </c>
      <c r="H138" s="35">
        <v>0.3</v>
      </c>
      <c r="I138" s="37" t="s">
        <v>136</v>
      </c>
      <c r="J138" s="20" t="s">
        <v>874</v>
      </c>
    </row>
    <row r="139" spans="2:10">
      <c r="C139" s="20"/>
    </row>
    <row r="140" spans="2:10">
      <c r="B140" s="12" t="s">
        <v>0</v>
      </c>
      <c r="C140" s="12" t="s">
        <v>10</v>
      </c>
      <c r="D140" s="12" t="s">
        <v>9</v>
      </c>
      <c r="E140" s="12"/>
      <c r="F140" s="12" t="s">
        <v>3</v>
      </c>
      <c r="G140" s="12" t="s">
        <v>90</v>
      </c>
      <c r="H140" s="12" t="s">
        <v>91</v>
      </c>
    </row>
    <row r="141" spans="2:10" ht="15.75">
      <c r="B141" s="22">
        <v>106</v>
      </c>
      <c r="C141" s="15">
        <v>1</v>
      </c>
      <c r="D141" s="15" t="str">
        <f>VLOOKUP($B141,'Mtg Entries'!$A$2:$I$300, 2)</f>
        <v>Adam</v>
      </c>
      <c r="E141" s="15" t="str">
        <f>VLOOKUP($B141,'Mtg Entries'!$A$2:$I$300, 3)</f>
        <v>Durran</v>
      </c>
      <c r="F141" s="15" t="str">
        <f>VLOOKUP($B141,'Mtg Entries'!$A$2:$I$300, 4)</f>
        <v>North Somerset AC</v>
      </c>
      <c r="G141" s="10">
        <v>12.33</v>
      </c>
      <c r="H141" s="15" t="str">
        <f>VLOOKUP($B141,'Mtg Entries'!$A$2:$I$300, 6)</f>
        <v>U15B</v>
      </c>
    </row>
    <row r="142" spans="2:10" ht="15.75">
      <c r="B142" s="22">
        <v>127</v>
      </c>
      <c r="C142" s="15">
        <v>2</v>
      </c>
      <c r="D142" s="15" t="str">
        <f>VLOOKUP($B142,'Mtg Entries'!$A$2:$I$300, 2)</f>
        <v>Zack</v>
      </c>
      <c r="E142" s="15" t="str">
        <f>VLOOKUP($B142,'Mtg Entries'!$A$2:$I$300, 3)</f>
        <v>Wigginton</v>
      </c>
      <c r="F142" s="15" t="str">
        <f>VLOOKUP($B142,'Mtg Entries'!$A$2:$I$300, 4)</f>
        <v>Yate &amp; District AC</v>
      </c>
      <c r="G142" s="10">
        <v>12.49</v>
      </c>
      <c r="H142" s="15" t="str">
        <f>VLOOKUP($B142,'Mtg Entries'!$A$2:$I$300, 6)</f>
        <v>U15B</v>
      </c>
    </row>
    <row r="143" spans="2:10" ht="15.75">
      <c r="B143" s="22">
        <v>3</v>
      </c>
      <c r="C143" s="15">
        <v>3</v>
      </c>
      <c r="D143" s="15" t="str">
        <f>VLOOKUP($B143,'Mtg Entries'!$A$2:$I$300, 2)</f>
        <v>AGASTYA</v>
      </c>
      <c r="E143" s="15" t="str">
        <f>VLOOKUP($B143,'Mtg Entries'!$A$2:$I$300, 3)</f>
        <v>KAR</v>
      </c>
      <c r="F143" s="15" t="str">
        <f>VLOOKUP($B143,'Mtg Entries'!$A$2:$I$300, 4)</f>
        <v>Ravi Athletic Group</v>
      </c>
      <c r="G143" s="10">
        <v>12.58</v>
      </c>
      <c r="H143" s="15" t="str">
        <f>VLOOKUP($B143,'Mtg Entries'!$A$2:$I$300, 6)</f>
        <v>U15B</v>
      </c>
    </row>
    <row r="144" spans="2:10" ht="15.75">
      <c r="B144" s="22">
        <v>128</v>
      </c>
      <c r="C144" s="15">
        <v>4</v>
      </c>
      <c r="D144" s="15" t="str">
        <f>VLOOKUP($B144,'Mtg Entries'!$A$2:$I$300, 2)</f>
        <v>Regan-Jack</v>
      </c>
      <c r="E144" s="15" t="str">
        <f>VLOOKUP($B144,'Mtg Entries'!$A$2:$I$300, 3)</f>
        <v>Williams</v>
      </c>
      <c r="F144" s="15" t="str">
        <f>VLOOKUP($B144,'Mtg Entries'!$A$2:$I$300, 4)</f>
        <v>Yate &amp; District AC</v>
      </c>
      <c r="G144" s="10">
        <v>12.81</v>
      </c>
      <c r="H144" s="15" t="str">
        <f>VLOOKUP($B144,'Mtg Entries'!$A$2:$I$300, 6)</f>
        <v>U15B</v>
      </c>
    </row>
    <row r="145" spans="2:10" ht="15.75">
      <c r="B145" s="22">
        <v>102</v>
      </c>
      <c r="C145" s="15">
        <v>5</v>
      </c>
      <c r="D145" s="15" t="str">
        <f>VLOOKUP($B145,'Mtg Entries'!$A$2:$I$300, 2)</f>
        <v>Owen</v>
      </c>
      <c r="E145" s="15" t="str">
        <f>VLOOKUP($B145,'Mtg Entries'!$A$2:$I$300, 3)</f>
        <v>Boon</v>
      </c>
      <c r="F145" s="15" t="str">
        <f>VLOOKUP($B145,'Mtg Entries'!$A$2:$I$300, 4)</f>
        <v>Yate &amp; District AC</v>
      </c>
      <c r="G145" s="10">
        <v>13.06</v>
      </c>
      <c r="H145" s="15" t="str">
        <f>VLOOKUP($B145,'Mtg Entries'!$A$2:$I$300, 6)</f>
        <v>U15B</v>
      </c>
    </row>
    <row r="146" spans="2:10" ht="15.75">
      <c r="B146" s="22">
        <v>110</v>
      </c>
      <c r="C146" s="15">
        <v>6</v>
      </c>
      <c r="D146" s="15" t="str">
        <f>VLOOKUP($B146,'Mtg Entries'!$A$2:$I$300, 2)</f>
        <v>Fraser</v>
      </c>
      <c r="E146" s="15" t="str">
        <f>VLOOKUP($B146,'Mtg Entries'!$A$2:$I$300, 3)</f>
        <v>Heysham</v>
      </c>
      <c r="F146" s="15" t="str">
        <f>VLOOKUP($B146,'Mtg Entries'!$A$2:$I$300, 4)</f>
        <v>North Somerset AC</v>
      </c>
      <c r="G146" s="10">
        <v>13.36</v>
      </c>
      <c r="H146" s="15" t="str">
        <f>VLOOKUP($B146,'Mtg Entries'!$A$2:$I$300, 6)</f>
        <v>U15B</v>
      </c>
    </row>
    <row r="147" spans="2:10" ht="15.75">
      <c r="B147" s="22">
        <v>98</v>
      </c>
      <c r="C147" s="15">
        <v>6</v>
      </c>
      <c r="D147" s="15" t="str">
        <f>VLOOKUP($B147,'Mtg Entries'!$A$2:$I$300, 2)</f>
        <v>Oliver</v>
      </c>
      <c r="E147" s="15" t="str">
        <f>VLOOKUP($B147,'Mtg Entries'!$A$2:$I$300, 3)</f>
        <v>Aldred</v>
      </c>
      <c r="F147" s="15" t="str">
        <f>VLOOKUP($B147,'Mtg Entries'!$A$2:$I$300, 4)</f>
        <v>Somer AC</v>
      </c>
      <c r="G147" s="10">
        <v>13.39</v>
      </c>
      <c r="H147" s="15" t="str">
        <f>VLOOKUP($B147,'Mtg Entries'!$A$2:$I$300, 6)</f>
        <v>U15B</v>
      </c>
    </row>
    <row r="148" spans="2:10" ht="15.75">
      <c r="B148" s="22">
        <v>119</v>
      </c>
      <c r="C148" s="15">
        <v>6</v>
      </c>
      <c r="D148" s="15" t="str">
        <f>VLOOKUP($B148,'Mtg Entries'!$A$2:$I$300, 2)</f>
        <v>Will</v>
      </c>
      <c r="E148" s="15" t="str">
        <f>VLOOKUP($B148,'Mtg Entries'!$A$2:$I$300, 3)</f>
        <v>Semple</v>
      </c>
      <c r="F148" s="15" t="str">
        <f>VLOOKUP($B148,'Mtg Entries'!$A$2:$I$300, 4)</f>
        <v>Team Bath AC</v>
      </c>
      <c r="G148" s="10">
        <v>13.79</v>
      </c>
      <c r="H148" s="15" t="str">
        <f>VLOOKUP($B148,'Mtg Entries'!$A$2:$I$300, 6)</f>
        <v>U15B</v>
      </c>
    </row>
    <row r="149" spans="2:10" s="40" customFormat="1" ht="15.75">
      <c r="B149" s="32"/>
      <c r="C149" s="33"/>
      <c r="D149" s="33"/>
      <c r="E149" s="33"/>
      <c r="F149" s="33"/>
      <c r="G149" s="34"/>
      <c r="H149" s="33"/>
    </row>
    <row r="150" spans="2:10" ht="15.75" thickBot="1">
      <c r="B150" s="13" t="s">
        <v>11</v>
      </c>
      <c r="C150" s="16" t="s">
        <v>811</v>
      </c>
      <c r="D150" s="13" t="s">
        <v>8</v>
      </c>
      <c r="E150" s="16" t="str">
        <f>$L$5</f>
        <v>U15G</v>
      </c>
      <c r="F150" s="13" t="s">
        <v>123</v>
      </c>
      <c r="G150" s="31" t="s">
        <v>135</v>
      </c>
      <c r="H150" s="35">
        <v>-0.8</v>
      </c>
      <c r="I150" s="37" t="s">
        <v>136</v>
      </c>
      <c r="J150" s="20" t="s">
        <v>874</v>
      </c>
    </row>
    <row r="151" spans="2:10">
      <c r="C151" s="20"/>
    </row>
    <row r="152" spans="2:10">
      <c r="B152" s="12" t="s">
        <v>0</v>
      </c>
      <c r="C152" s="12" t="s">
        <v>10</v>
      </c>
      <c r="D152" s="12" t="s">
        <v>9</v>
      </c>
      <c r="E152" s="12"/>
      <c r="F152" s="12" t="s">
        <v>3</v>
      </c>
      <c r="G152" s="12" t="s">
        <v>90</v>
      </c>
      <c r="H152" s="12" t="s">
        <v>91</v>
      </c>
    </row>
    <row r="153" spans="2:10" ht="15.75">
      <c r="B153" s="22">
        <v>160</v>
      </c>
      <c r="C153" s="15">
        <v>1</v>
      </c>
      <c r="D153" s="15" t="str">
        <f>VLOOKUP($B153,'Mtg Entries'!$A$2:$I$300, 2)</f>
        <v>Isabelle</v>
      </c>
      <c r="E153" s="15" t="str">
        <f>VLOOKUP($B153,'Mtg Entries'!$A$2:$I$300, 3)</f>
        <v>Walkey</v>
      </c>
      <c r="F153" s="15" t="str">
        <f>VLOOKUP($B153,'Mtg Entries'!$A$2:$I$300, 4)</f>
        <v>Yate &amp; District AC</v>
      </c>
      <c r="G153" s="10">
        <v>26.38</v>
      </c>
      <c r="H153" s="15" t="str">
        <f>VLOOKUP($B153,'Mtg Entries'!$A$2:$I$300, 6)</f>
        <v>U15G</v>
      </c>
    </row>
    <row r="154" spans="2:10" ht="15.75">
      <c r="B154" s="22">
        <v>151</v>
      </c>
      <c r="C154" s="15">
        <v>2</v>
      </c>
      <c r="D154" s="15" t="str">
        <f>VLOOKUP($B154,'Mtg Entries'!$A$2:$I$300, 2)</f>
        <v>Jasmine</v>
      </c>
      <c r="E154" s="15" t="str">
        <f>VLOOKUP($B154,'Mtg Entries'!$A$2:$I$300, 3)</f>
        <v>Richards</v>
      </c>
      <c r="F154" s="15" t="str">
        <f>VLOOKUP($B154,'Mtg Entries'!$A$2:$I$300, 4)</f>
        <v>Yate &amp; District AC</v>
      </c>
      <c r="G154" s="10">
        <v>27.29</v>
      </c>
      <c r="H154" s="15" t="str">
        <f>VLOOKUP($B154,'Mtg Entries'!$A$2:$I$300, 6)</f>
        <v>U15G</v>
      </c>
    </row>
    <row r="155" spans="2:10" ht="15.75">
      <c r="B155" s="22">
        <v>137</v>
      </c>
      <c r="C155" s="15">
        <v>3</v>
      </c>
      <c r="D155" s="15" t="str">
        <f>VLOOKUP($B155,'Mtg Entries'!$A$2:$I$300, 2)</f>
        <v>Annabel</v>
      </c>
      <c r="E155" s="15" t="str">
        <f>VLOOKUP($B155,'Mtg Entries'!$A$2:$I$300, 3)</f>
        <v>Gordon</v>
      </c>
      <c r="F155" s="15" t="str">
        <f>VLOOKUP($B155,'Mtg Entries'!$A$2:$I$300, 4)</f>
        <v>Yate &amp; District AC</v>
      </c>
      <c r="G155" s="10">
        <v>29.9</v>
      </c>
      <c r="H155" s="15" t="str">
        <f>VLOOKUP($B155,'Mtg Entries'!$A$2:$I$300, 6)</f>
        <v>U15G</v>
      </c>
    </row>
    <row r="156" spans="2:10" ht="15.75">
      <c r="B156" s="22">
        <v>7</v>
      </c>
      <c r="C156" s="15">
        <v>4</v>
      </c>
      <c r="D156" s="15" t="str">
        <f>VLOOKUP($B156,'Mtg Entries'!$A$2:$I$300, 2)</f>
        <v xml:space="preserve">NAINIKA  </v>
      </c>
      <c r="E156" s="15" t="str">
        <f>VLOOKUP($B156,'Mtg Entries'!$A$2:$I$300, 3)</f>
        <v>ISWARAN</v>
      </c>
      <c r="F156" s="15" t="str">
        <f>VLOOKUP($B156,'Mtg Entries'!$A$2:$I$300, 4)</f>
        <v>Ravi Athletic Group</v>
      </c>
      <c r="G156" s="10">
        <v>30.17</v>
      </c>
      <c r="H156" s="15" t="str">
        <f>VLOOKUP($B156,'Mtg Entries'!$A$2:$I$300, 6)</f>
        <v>U15G</v>
      </c>
    </row>
    <row r="157" spans="2:10" ht="15.75">
      <c r="B157" s="22">
        <v>6</v>
      </c>
      <c r="C157" s="15">
        <v>5</v>
      </c>
      <c r="D157" s="15" t="str">
        <f>VLOOKUP($B157,'Mtg Entries'!$A$2:$I$300, 2)</f>
        <v xml:space="preserve">AARSHIYA  JAYESH  </v>
      </c>
      <c r="E157" s="15" t="str">
        <f>VLOOKUP($B157,'Mtg Entries'!$A$2:$I$300, 3)</f>
        <v>SANSARE</v>
      </c>
      <c r="F157" s="15" t="str">
        <f>VLOOKUP($B157,'Mtg Entries'!$A$2:$I$300, 4)</f>
        <v>Ravi Athletic Group</v>
      </c>
      <c r="G157" s="10">
        <v>32.04</v>
      </c>
      <c r="H157" s="15" t="str">
        <f>VLOOKUP($B157,'Mtg Entries'!$A$2:$I$300, 6)</f>
        <v>U15G</v>
      </c>
    </row>
    <row r="158" spans="2:10" ht="15.75">
      <c r="B158" s="26"/>
      <c r="C158" s="27"/>
      <c r="D158" s="27"/>
      <c r="E158" s="27"/>
      <c r="F158" s="27"/>
      <c r="G158" s="28"/>
      <c r="H158" s="15"/>
    </row>
    <row r="159" spans="2:10" ht="15.75" thickBot="1">
      <c r="B159" s="13" t="s">
        <v>11</v>
      </c>
      <c r="C159" s="16" t="s">
        <v>812</v>
      </c>
      <c r="D159" s="13" t="s">
        <v>8</v>
      </c>
      <c r="E159" s="16" t="str">
        <f>$L$5</f>
        <v>U15G</v>
      </c>
      <c r="F159" s="13" t="s">
        <v>123</v>
      </c>
      <c r="G159" s="31" t="s">
        <v>135</v>
      </c>
      <c r="H159" s="35">
        <v>1.4</v>
      </c>
      <c r="I159" s="37" t="s">
        <v>136</v>
      </c>
      <c r="J159" s="20" t="s">
        <v>874</v>
      </c>
    </row>
    <row r="160" spans="2:10">
      <c r="C160" s="20"/>
    </row>
    <row r="161" spans="2:10">
      <c r="B161" s="12" t="s">
        <v>0</v>
      </c>
      <c r="C161" s="12" t="s">
        <v>10</v>
      </c>
      <c r="D161" s="12" t="s">
        <v>9</v>
      </c>
      <c r="E161" s="12"/>
      <c r="F161" s="12" t="s">
        <v>3</v>
      </c>
      <c r="G161" s="12" t="s">
        <v>90</v>
      </c>
      <c r="H161" s="12" t="s">
        <v>91</v>
      </c>
    </row>
    <row r="162" spans="2:10" ht="15.75">
      <c r="B162" s="22">
        <v>163</v>
      </c>
      <c r="C162" s="15">
        <v>1</v>
      </c>
      <c r="D162" s="15" t="str">
        <f>VLOOKUP($B162,'Mtg Entries'!$A$2:$I$300, 2)</f>
        <v>Ruby</v>
      </c>
      <c r="E162" s="15" t="str">
        <f>VLOOKUP($B162,'Mtg Entries'!$A$2:$I$300, 3)</f>
        <v>Woodman</v>
      </c>
      <c r="F162" s="15" t="str">
        <f>VLOOKUP($B162,'Mtg Entries'!$A$2:$I$300, 4)</f>
        <v>Bristol &amp; West AC</v>
      </c>
      <c r="G162" s="10">
        <v>27.37</v>
      </c>
      <c r="H162" s="15" t="str">
        <f>VLOOKUP($B162,'Mtg Entries'!$A$2:$I$300, 6)</f>
        <v>U15G</v>
      </c>
    </row>
    <row r="163" spans="2:10" ht="15.75">
      <c r="B163" s="22">
        <v>144</v>
      </c>
      <c r="C163" s="15">
        <v>2</v>
      </c>
      <c r="D163" s="15" t="str">
        <f>VLOOKUP($B163,'Mtg Entries'!$A$2:$I$300, 2)</f>
        <v>Lucy</v>
      </c>
      <c r="E163" s="15" t="str">
        <f>VLOOKUP($B163,'Mtg Entries'!$A$2:$I$300, 3)</f>
        <v>Mainwaring</v>
      </c>
      <c r="F163" s="15" t="str">
        <f>VLOOKUP($B163,'Mtg Entries'!$A$2:$I$300, 4)</f>
        <v>Bristol &amp; West AC</v>
      </c>
      <c r="G163" s="10">
        <v>28.39</v>
      </c>
      <c r="H163" s="15" t="str">
        <f>VLOOKUP($B163,'Mtg Entries'!$A$2:$I$300, 6)</f>
        <v>U15G</v>
      </c>
    </row>
    <row r="164" spans="2:10" ht="15.75">
      <c r="B164" s="22">
        <v>149</v>
      </c>
      <c r="C164" s="15">
        <v>3</v>
      </c>
      <c r="D164" s="15" t="str">
        <f>VLOOKUP($B164,'Mtg Entries'!$A$2:$I$300, 2)</f>
        <v>Celeste</v>
      </c>
      <c r="E164" s="15" t="str">
        <f>VLOOKUP($B164,'Mtg Entries'!$A$2:$I$300, 3)</f>
        <v>Redmond</v>
      </c>
      <c r="F164" s="15" t="str">
        <f>VLOOKUP($B164,'Mtg Entries'!$A$2:$I$300, 4)</f>
        <v>Yate &amp; District AC</v>
      </c>
      <c r="G164" s="10">
        <v>29.6</v>
      </c>
      <c r="H164" s="15" t="str">
        <f>VLOOKUP($B164,'Mtg Entries'!$A$2:$I$300, 6)</f>
        <v>U15G</v>
      </c>
    </row>
    <row r="165" spans="2:10" ht="15.75">
      <c r="B165" s="22">
        <v>5</v>
      </c>
      <c r="C165" s="15">
        <v>4</v>
      </c>
      <c r="D165" s="15" t="str">
        <f>VLOOKUP($B165,'Mtg Entries'!$A$2:$I$300, 2)</f>
        <v>SARAH</v>
      </c>
      <c r="E165" s="15" t="str">
        <f>VLOOKUP($B165,'Mtg Entries'!$A$2:$I$300, 3)</f>
        <v>MEHRA</v>
      </c>
      <c r="F165" s="15" t="str">
        <f>VLOOKUP($B165,'Mtg Entries'!$A$2:$I$300, 4)</f>
        <v>Ravi Athletic Group</v>
      </c>
      <c r="G165" s="10">
        <v>31.15</v>
      </c>
      <c r="H165" s="15" t="str">
        <f>VLOOKUP($B165,'Mtg Entries'!$A$2:$I$300, 6)</f>
        <v>U15G</v>
      </c>
    </row>
    <row r="166" spans="2:10" ht="15.75">
      <c r="B166" s="26"/>
      <c r="C166" s="27"/>
      <c r="D166" s="27"/>
      <c r="E166" s="27"/>
      <c r="F166" s="27"/>
      <c r="G166" s="28"/>
      <c r="H166" s="15"/>
    </row>
    <row r="167" spans="2:10" ht="15.75" thickBot="1">
      <c r="B167" s="13" t="s">
        <v>11</v>
      </c>
      <c r="C167" s="16" t="s">
        <v>813</v>
      </c>
      <c r="D167" s="13" t="s">
        <v>8</v>
      </c>
      <c r="E167" s="16" t="str">
        <f>$L$5</f>
        <v>U15G</v>
      </c>
      <c r="F167" s="13" t="s">
        <v>123</v>
      </c>
      <c r="G167" s="31" t="s">
        <v>135</v>
      </c>
      <c r="H167" s="44">
        <v>0</v>
      </c>
      <c r="I167" s="37" t="s">
        <v>136</v>
      </c>
      <c r="J167" s="20" t="s">
        <v>874</v>
      </c>
    </row>
    <row r="168" spans="2:10">
      <c r="C168" s="20"/>
    </row>
    <row r="169" spans="2:10">
      <c r="B169" s="12" t="s">
        <v>0</v>
      </c>
      <c r="C169" s="12" t="s">
        <v>10</v>
      </c>
      <c r="D169" s="12" t="s">
        <v>9</v>
      </c>
      <c r="E169" s="12"/>
      <c r="F169" s="12" t="s">
        <v>3</v>
      </c>
      <c r="G169" s="12" t="s">
        <v>90</v>
      </c>
      <c r="H169" s="12" t="s">
        <v>91</v>
      </c>
    </row>
    <row r="170" spans="2:10" ht="15.75">
      <c r="B170" s="22">
        <v>160</v>
      </c>
      <c r="C170" s="15">
        <v>1</v>
      </c>
      <c r="D170" s="15" t="str">
        <f>VLOOKUP($B170,'Mtg Entries'!$A$2:$I$300, 2)</f>
        <v>Isabelle</v>
      </c>
      <c r="E170" s="15" t="str">
        <f>VLOOKUP($B170,'Mtg Entries'!$A$2:$I$300, 3)</f>
        <v>Walkey</v>
      </c>
      <c r="F170" s="15" t="str">
        <f>VLOOKUP($B170,'Mtg Entries'!$A$2:$I$300, 4)</f>
        <v>Yate &amp; District AC</v>
      </c>
      <c r="G170" s="10">
        <v>26.32</v>
      </c>
      <c r="H170" s="15" t="str">
        <f>VLOOKUP($B170,'Mtg Entries'!$A$2:$I$300, 6)</f>
        <v>U15G</v>
      </c>
    </row>
    <row r="171" spans="2:10" ht="15.75">
      <c r="B171" s="22">
        <v>151</v>
      </c>
      <c r="C171" s="15">
        <v>2</v>
      </c>
      <c r="D171" s="15" t="str">
        <f>VLOOKUP($B171,'Mtg Entries'!$A$2:$I$300, 2)</f>
        <v>Jasmine</v>
      </c>
      <c r="E171" s="15" t="str">
        <f>VLOOKUP($B171,'Mtg Entries'!$A$2:$I$300, 3)</f>
        <v>Richards</v>
      </c>
      <c r="F171" s="15" t="str">
        <f>VLOOKUP($B171,'Mtg Entries'!$A$2:$I$300, 4)</f>
        <v>Yate &amp; District AC</v>
      </c>
      <c r="G171" s="10">
        <v>27.21</v>
      </c>
      <c r="H171" s="15" t="str">
        <f>VLOOKUP($B171,'Mtg Entries'!$A$2:$I$300, 6)</f>
        <v>U15G</v>
      </c>
    </row>
    <row r="172" spans="2:10" ht="15.75">
      <c r="B172" s="22">
        <v>163</v>
      </c>
      <c r="C172" s="15">
        <v>3</v>
      </c>
      <c r="D172" s="15" t="str">
        <f>VLOOKUP($B172,'Mtg Entries'!$A$2:$I$300, 2)</f>
        <v>Ruby</v>
      </c>
      <c r="E172" s="15" t="str">
        <f>VLOOKUP($B172,'Mtg Entries'!$A$2:$I$300, 3)</f>
        <v>Woodman</v>
      </c>
      <c r="F172" s="15" t="str">
        <f>VLOOKUP($B172,'Mtg Entries'!$A$2:$I$300, 4)</f>
        <v>Bristol &amp; West AC</v>
      </c>
      <c r="G172" s="10">
        <v>27.63</v>
      </c>
      <c r="H172" s="15" t="str">
        <f>VLOOKUP($B172,'Mtg Entries'!$A$2:$I$300, 6)</f>
        <v>U15G</v>
      </c>
    </row>
    <row r="173" spans="2:10" ht="15.75">
      <c r="B173" s="22">
        <v>144</v>
      </c>
      <c r="C173" s="15">
        <v>4</v>
      </c>
      <c r="D173" s="15" t="str">
        <f>VLOOKUP($B173,'Mtg Entries'!$A$2:$I$300, 2)</f>
        <v>Lucy</v>
      </c>
      <c r="E173" s="15" t="str">
        <f>VLOOKUP($B173,'Mtg Entries'!$A$2:$I$300, 3)</f>
        <v>Mainwaring</v>
      </c>
      <c r="F173" s="15" t="str">
        <f>VLOOKUP($B173,'Mtg Entries'!$A$2:$I$300, 4)</f>
        <v>Bristol &amp; West AC</v>
      </c>
      <c r="G173" s="10">
        <v>28.94</v>
      </c>
      <c r="H173" s="15" t="str">
        <f>VLOOKUP($B173,'Mtg Entries'!$A$2:$I$300, 6)</f>
        <v>U15G</v>
      </c>
    </row>
    <row r="174" spans="2:10" ht="15.75">
      <c r="B174" s="22">
        <v>149</v>
      </c>
      <c r="C174" s="15">
        <v>5</v>
      </c>
      <c r="D174" s="15" t="str">
        <f>VLOOKUP($B174,'Mtg Entries'!$A$2:$I$300, 2)</f>
        <v>Celeste</v>
      </c>
      <c r="E174" s="15" t="str">
        <f>VLOOKUP($B174,'Mtg Entries'!$A$2:$I$300, 3)</f>
        <v>Redmond</v>
      </c>
      <c r="F174" s="15" t="str">
        <f>VLOOKUP($B174,'Mtg Entries'!$A$2:$I$300, 4)</f>
        <v>Yate &amp; District AC</v>
      </c>
      <c r="G174" s="10">
        <v>29.99</v>
      </c>
      <c r="H174" s="15" t="str">
        <f>VLOOKUP($B174,'Mtg Entries'!$A$2:$I$300, 6)</f>
        <v>U15G</v>
      </c>
    </row>
    <row r="175" spans="2:10" ht="15.75">
      <c r="B175" s="22">
        <v>7</v>
      </c>
      <c r="C175" s="15">
        <v>6</v>
      </c>
      <c r="D175" s="15" t="str">
        <f>VLOOKUP($B175,'Mtg Entries'!$A$2:$I$300, 2)</f>
        <v xml:space="preserve">NAINIKA  </v>
      </c>
      <c r="E175" s="15" t="str">
        <f>VLOOKUP($B175,'Mtg Entries'!$A$2:$I$300, 3)</f>
        <v>ISWARAN</v>
      </c>
      <c r="F175" s="15" t="str">
        <f>VLOOKUP($B175,'Mtg Entries'!$A$2:$I$300, 4)</f>
        <v>Ravi Athletic Group</v>
      </c>
      <c r="G175" s="10">
        <v>30.53</v>
      </c>
      <c r="H175" s="15" t="str">
        <f>VLOOKUP($B175,'Mtg Entries'!$A$2:$I$300, 6)</f>
        <v>U15G</v>
      </c>
    </row>
    <row r="176" spans="2:10" ht="15.75">
      <c r="B176" s="22">
        <v>137</v>
      </c>
      <c r="C176" s="15">
        <v>7</v>
      </c>
      <c r="D176" s="15" t="str">
        <f>VLOOKUP($B176,'Mtg Entries'!$A$2:$I$300, 2)</f>
        <v>Annabel</v>
      </c>
      <c r="E176" s="15" t="str">
        <f>VLOOKUP($B176,'Mtg Entries'!$A$2:$I$300, 3)</f>
        <v>Gordon</v>
      </c>
      <c r="F176" s="15" t="str">
        <f>VLOOKUP($B176,'Mtg Entries'!$A$2:$I$300, 4)</f>
        <v>Yate &amp; District AC</v>
      </c>
      <c r="G176" s="10">
        <v>30.97</v>
      </c>
      <c r="H176" s="15" t="str">
        <f>VLOOKUP($B176,'Mtg Entries'!$A$2:$I$300, 6)</f>
        <v>U15G</v>
      </c>
    </row>
    <row r="177" spans="2:10" ht="15.75">
      <c r="B177" s="22">
        <v>5</v>
      </c>
      <c r="C177" s="15">
        <v>8</v>
      </c>
      <c r="D177" s="15" t="str">
        <f>VLOOKUP($B177,'Mtg Entries'!$A$2:$I$300, 2)</f>
        <v>SARAH</v>
      </c>
      <c r="E177" s="15" t="str">
        <f>VLOOKUP($B177,'Mtg Entries'!$A$2:$I$300, 3)</f>
        <v>MEHRA</v>
      </c>
      <c r="F177" s="15" t="str">
        <f>VLOOKUP($B177,'Mtg Entries'!$A$2:$I$300, 4)</f>
        <v>Ravi Athletic Group</v>
      </c>
      <c r="G177" s="10">
        <v>31.41</v>
      </c>
      <c r="H177" s="15" t="str">
        <f>VLOOKUP($B177,'Mtg Entries'!$A$2:$I$300, 6)</f>
        <v>U15G</v>
      </c>
    </row>
    <row r="178" spans="2:10" ht="15.75">
      <c r="B178" s="32"/>
      <c r="C178" s="33"/>
      <c r="D178" s="33"/>
      <c r="E178" s="33"/>
      <c r="F178" s="33"/>
      <c r="G178" s="34"/>
      <c r="H178" s="15"/>
    </row>
    <row r="179" spans="2:10" ht="15.75" thickBot="1">
      <c r="B179" s="13" t="s">
        <v>11</v>
      </c>
      <c r="C179" s="16" t="s">
        <v>813</v>
      </c>
      <c r="D179" s="13" t="s">
        <v>8</v>
      </c>
      <c r="E179" s="16" t="str">
        <f>$L$6</f>
        <v>U15B</v>
      </c>
      <c r="F179" s="13" t="s">
        <v>123</v>
      </c>
      <c r="G179" s="31" t="s">
        <v>135</v>
      </c>
      <c r="H179" s="44">
        <v>0.1</v>
      </c>
      <c r="I179" s="37" t="s">
        <v>136</v>
      </c>
      <c r="J179" s="20" t="s">
        <v>874</v>
      </c>
    </row>
    <row r="180" spans="2:10">
      <c r="C180" s="20"/>
    </row>
    <row r="181" spans="2:10">
      <c r="B181" s="12" t="s">
        <v>0</v>
      </c>
      <c r="C181" s="12" t="s">
        <v>10</v>
      </c>
      <c r="D181" s="12" t="s">
        <v>9</v>
      </c>
      <c r="E181" s="12"/>
      <c r="F181" s="12" t="s">
        <v>3</v>
      </c>
      <c r="G181" s="12" t="s">
        <v>90</v>
      </c>
      <c r="H181" s="12" t="s">
        <v>91</v>
      </c>
    </row>
    <row r="182" spans="2:10" ht="15.75">
      <c r="B182" s="22">
        <v>127</v>
      </c>
      <c r="C182" s="15">
        <v>1</v>
      </c>
      <c r="D182" s="15" t="str">
        <f>VLOOKUP($B182,'Mtg Entries'!$A$2:$I$300, 2)</f>
        <v>Zack</v>
      </c>
      <c r="E182" s="15" t="str">
        <f>VLOOKUP($B182,'Mtg Entries'!$A$2:$I$300, 3)</f>
        <v>Wigginton</v>
      </c>
      <c r="F182" s="15" t="str">
        <f>VLOOKUP($B182,'Mtg Entries'!$A$2:$I$300, 4)</f>
        <v>Yate &amp; District AC</v>
      </c>
      <c r="G182" s="10">
        <v>25.74</v>
      </c>
      <c r="H182" s="15" t="str">
        <f>VLOOKUP($B182,'Mtg Entries'!$A$2:$I$300, 6)</f>
        <v>U15B</v>
      </c>
    </row>
    <row r="183" spans="2:10" ht="15.75">
      <c r="B183" s="22">
        <v>3</v>
      </c>
      <c r="C183" s="15">
        <v>2</v>
      </c>
      <c r="D183" s="15" t="str">
        <f>VLOOKUP($B183,'Mtg Entries'!$A$2:$I$300, 2)</f>
        <v>AGASTYA</v>
      </c>
      <c r="E183" s="15" t="str">
        <f>VLOOKUP($B183,'Mtg Entries'!$A$2:$I$300, 3)</f>
        <v>KAR</v>
      </c>
      <c r="F183" s="15" t="str">
        <f>VLOOKUP($B183,'Mtg Entries'!$A$2:$I$300, 4)</f>
        <v>Ravi Athletic Group</v>
      </c>
      <c r="G183" s="10">
        <v>26.01</v>
      </c>
      <c r="H183" s="15" t="str">
        <f>VLOOKUP($B183,'Mtg Entries'!$A$2:$I$300, 6)</f>
        <v>U15B</v>
      </c>
    </row>
    <row r="184" spans="2:10" ht="15.75">
      <c r="B184" s="22">
        <v>102</v>
      </c>
      <c r="C184" s="15">
        <v>3</v>
      </c>
      <c r="D184" s="15" t="str">
        <f>VLOOKUP($B184,'Mtg Entries'!$A$2:$I$300, 2)</f>
        <v>Owen</v>
      </c>
      <c r="E184" s="15" t="str">
        <f>VLOOKUP($B184,'Mtg Entries'!$A$2:$I$300, 3)</f>
        <v>Boon</v>
      </c>
      <c r="F184" s="15" t="str">
        <f>VLOOKUP($B184,'Mtg Entries'!$A$2:$I$300, 4)</f>
        <v>Yate &amp; District AC</v>
      </c>
      <c r="G184" s="10">
        <v>26.37</v>
      </c>
      <c r="H184" s="15" t="str">
        <f>VLOOKUP($B184,'Mtg Entries'!$A$2:$I$300, 6)</f>
        <v>U15B</v>
      </c>
    </row>
    <row r="185" spans="2:10" ht="15.75">
      <c r="B185" s="22">
        <v>120</v>
      </c>
      <c r="C185" s="15">
        <v>4</v>
      </c>
      <c r="D185" s="15" t="str">
        <f>VLOOKUP($B185,'Mtg Entries'!$A$2:$I$300, 2)</f>
        <v>Billy</v>
      </c>
      <c r="E185" s="15" t="str">
        <f>VLOOKUP($B185,'Mtg Entries'!$A$2:$I$300, 3)</f>
        <v>Sharp</v>
      </c>
      <c r="F185" s="15" t="str">
        <f>VLOOKUP($B185,'Mtg Entries'!$A$2:$I$300, 4)</f>
        <v>North Somerset AC</v>
      </c>
      <c r="G185" s="10">
        <v>26.46</v>
      </c>
      <c r="H185" s="15" t="str">
        <f>VLOOKUP($B185,'Mtg Entries'!$A$2:$I$300, 6)</f>
        <v>U15B</v>
      </c>
    </row>
    <row r="186" spans="2:10" ht="15.75">
      <c r="B186" s="22">
        <v>98</v>
      </c>
      <c r="C186" s="15">
        <v>5</v>
      </c>
      <c r="D186" s="15" t="str">
        <f>VLOOKUP($B186,'Mtg Entries'!$A$2:$I$300, 2)</f>
        <v>Oliver</v>
      </c>
      <c r="E186" s="15" t="str">
        <f>VLOOKUP($B186,'Mtg Entries'!$A$2:$I$300, 3)</f>
        <v>Aldred</v>
      </c>
      <c r="F186" s="15" t="str">
        <f>VLOOKUP($B186,'Mtg Entries'!$A$2:$I$300, 4)</f>
        <v>Somer AC</v>
      </c>
      <c r="G186" s="10">
        <v>27.08</v>
      </c>
      <c r="H186" s="15" t="str">
        <f>VLOOKUP($B186,'Mtg Entries'!$A$2:$I$300, 6)</f>
        <v>U15B</v>
      </c>
    </row>
    <row r="187" spans="2:10" ht="15.75">
      <c r="B187" s="22">
        <v>124</v>
      </c>
      <c r="C187" s="15">
        <v>6</v>
      </c>
      <c r="D187" s="15" t="str">
        <f>VLOOKUP($B187,'Mtg Entries'!$A$2:$I$300, 2)</f>
        <v>Dan</v>
      </c>
      <c r="E187" s="15" t="str">
        <f>VLOOKUP($B187,'Mtg Entries'!$A$2:$I$300, 3)</f>
        <v>Webb</v>
      </c>
      <c r="F187" s="15" t="str">
        <f>VLOOKUP($B187,'Mtg Entries'!$A$2:$I$300, 4)</f>
        <v>Bristol &amp; West AC</v>
      </c>
      <c r="G187" s="10">
        <v>28.3</v>
      </c>
      <c r="H187" s="15" t="str">
        <f>VLOOKUP($B187,'Mtg Entries'!$A$2:$I$300, 6)</f>
        <v>U15B</v>
      </c>
    </row>
    <row r="189" spans="2:10" ht="15.75">
      <c r="B189" s="26"/>
      <c r="C189" s="27"/>
      <c r="D189" s="27"/>
      <c r="E189" s="27"/>
      <c r="F189" s="27"/>
      <c r="G189" s="28"/>
      <c r="H189" s="27"/>
      <c r="I189" s="29"/>
    </row>
    <row r="190" spans="2:10" ht="15.75" thickBot="1">
      <c r="B190" s="13" t="s">
        <v>11</v>
      </c>
      <c r="C190" s="16" t="s">
        <v>823</v>
      </c>
      <c r="D190" s="13" t="s">
        <v>8</v>
      </c>
      <c r="E190" s="16" t="s">
        <v>19</v>
      </c>
      <c r="F190" s="13" t="s">
        <v>123</v>
      </c>
      <c r="G190" s="31" t="s">
        <v>135</v>
      </c>
      <c r="H190" s="35">
        <v>0.6</v>
      </c>
      <c r="I190" s="37" t="s">
        <v>136</v>
      </c>
      <c r="J190" s="20" t="s">
        <v>874</v>
      </c>
    </row>
    <row r="191" spans="2:10">
      <c r="C191" s="20"/>
    </row>
    <row r="192" spans="2:10">
      <c r="B192" s="12" t="s">
        <v>0</v>
      </c>
      <c r="C192" s="12" t="s">
        <v>10</v>
      </c>
      <c r="D192" s="12" t="s">
        <v>9</v>
      </c>
      <c r="E192" s="12"/>
      <c r="F192" s="12" t="s">
        <v>3</v>
      </c>
      <c r="G192" s="12" t="s">
        <v>90</v>
      </c>
      <c r="H192" s="12" t="s">
        <v>91</v>
      </c>
    </row>
    <row r="193" spans="2:10">
      <c r="B193" s="11">
        <v>131</v>
      </c>
      <c r="C193" s="15">
        <v>1</v>
      </c>
      <c r="D193" s="15" t="str">
        <f>VLOOKUP($B193,'Mtg Entries'!$A$2:$I$300, 2)</f>
        <v>Holly</v>
      </c>
      <c r="E193" s="15" t="str">
        <f>VLOOKUP($B193,'Mtg Entries'!$A$2:$I$300, 3)</f>
        <v>Bagnowiec</v>
      </c>
      <c r="F193" s="15" t="str">
        <f>VLOOKUP($B193,'Mtg Entries'!$A$2:$I$300, 4)</f>
        <v>North Somerset AC</v>
      </c>
      <c r="G193" s="10">
        <v>46.68</v>
      </c>
      <c r="H193" s="15" t="str">
        <f>VLOOKUP($B193,'Mtg Entries'!$A$2:$I$300, 6)</f>
        <v>U15G</v>
      </c>
    </row>
    <row r="194" spans="2:10">
      <c r="B194" s="11">
        <v>5</v>
      </c>
      <c r="C194" s="15">
        <v>2</v>
      </c>
      <c r="D194" s="15" t="str">
        <f>VLOOKUP($B194,'Mtg Entries'!$A$2:$I$300, 2)</f>
        <v>SARAH</v>
      </c>
      <c r="E194" s="15" t="str">
        <f>VLOOKUP($B194,'Mtg Entries'!$A$2:$I$300, 3)</f>
        <v>MEHRA</v>
      </c>
      <c r="F194" s="15" t="str">
        <f>VLOOKUP($B194,'Mtg Entries'!$A$2:$I$300, 4)</f>
        <v>Ravi Athletic Group</v>
      </c>
      <c r="G194" s="10">
        <v>50.11</v>
      </c>
      <c r="H194" s="15" t="str">
        <f>VLOOKUP($B194,'Mtg Entries'!$A$2:$I$300, 6)</f>
        <v>U15G</v>
      </c>
    </row>
    <row r="195" spans="2:10" ht="15.75">
      <c r="B195" s="22">
        <v>153</v>
      </c>
      <c r="C195" s="15">
        <v>3</v>
      </c>
      <c r="D195" s="15" t="str">
        <f>VLOOKUP($B195,'Mtg Entries'!$A$2:$I$300, 2)</f>
        <v>Eve</v>
      </c>
      <c r="E195" s="15" t="str">
        <f>VLOOKUP($B195,'Mtg Entries'!$A$2:$I$300, 3)</f>
        <v>Slater</v>
      </c>
      <c r="F195" s="15" t="str">
        <f>VLOOKUP($B195,'Mtg Entries'!$A$2:$I$300, 4)</f>
        <v>Westbury Harriers</v>
      </c>
      <c r="G195" s="10">
        <v>51.59</v>
      </c>
      <c r="H195" s="15" t="str">
        <f>VLOOKUP($B195,'Mtg Entries'!$A$2:$I$300, 6)</f>
        <v>U15G</v>
      </c>
    </row>
    <row r="196" spans="2:10" ht="15.75">
      <c r="B196" s="26"/>
      <c r="C196" s="27"/>
      <c r="D196" s="27"/>
      <c r="E196" s="27"/>
      <c r="F196" s="27"/>
      <c r="G196" s="28"/>
      <c r="H196" s="15"/>
    </row>
    <row r="197" spans="2:10" ht="15.75" thickBot="1">
      <c r="B197" s="13" t="s">
        <v>11</v>
      </c>
      <c r="C197" s="16" t="s">
        <v>824</v>
      </c>
      <c r="D197" s="13" t="s">
        <v>8</v>
      </c>
      <c r="E197" s="16" t="s">
        <v>19</v>
      </c>
      <c r="F197" s="13" t="s">
        <v>123</v>
      </c>
      <c r="G197" s="31" t="s">
        <v>135</v>
      </c>
      <c r="H197" s="44">
        <v>1</v>
      </c>
      <c r="I197" s="37" t="s">
        <v>136</v>
      </c>
      <c r="J197" s="20" t="s">
        <v>874</v>
      </c>
    </row>
    <row r="198" spans="2:10">
      <c r="C198" s="20"/>
    </row>
    <row r="199" spans="2:10">
      <c r="B199" s="12" t="s">
        <v>0</v>
      </c>
      <c r="C199" s="12" t="s">
        <v>10</v>
      </c>
      <c r="D199" s="12" t="s">
        <v>9</v>
      </c>
      <c r="E199" s="12"/>
      <c r="F199" s="12" t="s">
        <v>3</v>
      </c>
      <c r="G199" s="12" t="s">
        <v>90</v>
      </c>
      <c r="H199" s="12" t="s">
        <v>91</v>
      </c>
    </row>
    <row r="200" spans="2:10">
      <c r="B200" s="11">
        <v>132</v>
      </c>
      <c r="C200" s="15">
        <v>1</v>
      </c>
      <c r="D200" s="15" t="str">
        <f>VLOOKUP($B200,'Mtg Entries'!$A$2:$I$300, 2)</f>
        <v>Gertie</v>
      </c>
      <c r="E200" s="15" t="str">
        <f>VLOOKUP($B200,'Mtg Entries'!$A$2:$I$300, 3)</f>
        <v>Blewitt</v>
      </c>
      <c r="F200" s="15" t="str">
        <f>VLOOKUP($B200,'Mtg Entries'!$A$2:$I$300, 4)</f>
        <v>Team Bath AC</v>
      </c>
      <c r="G200" s="10">
        <v>45.55</v>
      </c>
      <c r="H200" s="15" t="str">
        <f>VLOOKUP($B200,'Mtg Entries'!$A$2:$I$300, 6)</f>
        <v>U15G</v>
      </c>
    </row>
    <row r="201" spans="2:10">
      <c r="B201" s="11">
        <v>142</v>
      </c>
      <c r="C201" s="15">
        <v>2</v>
      </c>
      <c r="D201" s="15" t="str">
        <f>VLOOKUP($B201,'Mtg Entries'!$A$2:$I$300, 2)</f>
        <v>Llywela</v>
      </c>
      <c r="E201" s="15" t="str">
        <f>VLOOKUP($B201,'Mtg Entries'!$A$2:$I$300, 3)</f>
        <v>Kenyon</v>
      </c>
      <c r="F201" s="15" t="str">
        <f>VLOOKUP($B201,'Mtg Entries'!$A$2:$I$300, 4)</f>
        <v>Bristol &amp; West AC</v>
      </c>
      <c r="G201" s="10">
        <v>45.82</v>
      </c>
      <c r="H201" s="15" t="str">
        <f>VLOOKUP($B201,'Mtg Entries'!$A$2:$I$300, 6)</f>
        <v>U15G</v>
      </c>
    </row>
    <row r="202" spans="2:10" ht="15.75">
      <c r="B202" s="22">
        <v>138</v>
      </c>
      <c r="C202" s="15">
        <v>3</v>
      </c>
      <c r="D202" s="15" t="str">
        <f>VLOOKUP($B202,'Mtg Entries'!$A$2:$I$300, 2)</f>
        <v>Fleur</v>
      </c>
      <c r="E202" s="15" t="str">
        <f>VLOOKUP($B202,'Mtg Entries'!$A$2:$I$300, 3)</f>
        <v>Hardie</v>
      </c>
      <c r="F202" s="15" t="str">
        <f>VLOOKUP($B202,'Mtg Entries'!$A$2:$I$300, 4)</f>
        <v>North Somerset AC</v>
      </c>
      <c r="G202" s="10">
        <v>47.28</v>
      </c>
      <c r="H202" s="15" t="str">
        <f>VLOOKUP($B202,'Mtg Entries'!$A$2:$I$300, 6)</f>
        <v>U15G</v>
      </c>
    </row>
    <row r="203" spans="2:10" ht="15.75">
      <c r="B203" s="22">
        <v>7</v>
      </c>
      <c r="C203" s="15">
        <v>4</v>
      </c>
      <c r="D203" s="15" t="str">
        <f>VLOOKUP($B203,'Mtg Entries'!$A$2:$I$300, 2)</f>
        <v xml:space="preserve">NAINIKA  </v>
      </c>
      <c r="E203" s="15" t="str">
        <f>VLOOKUP($B203,'Mtg Entries'!$A$2:$I$300, 3)</f>
        <v>ISWARAN</v>
      </c>
      <c r="F203" s="15" t="str">
        <f>VLOOKUP($B203,'Mtg Entries'!$A$2:$I$300, 4)</f>
        <v>Ravi Athletic Group</v>
      </c>
      <c r="G203" s="10">
        <v>47.34</v>
      </c>
      <c r="H203" s="15" t="str">
        <f>VLOOKUP($B203,'Mtg Entries'!$A$2:$I$300, 6)</f>
        <v>U15G</v>
      </c>
    </row>
    <row r="204" spans="2:10" ht="15.75">
      <c r="B204" s="22">
        <v>137</v>
      </c>
      <c r="C204" s="15">
        <v>5</v>
      </c>
      <c r="D204" s="15" t="str">
        <f>VLOOKUP($B204,'Mtg Entries'!$A$2:$I$300, 2)</f>
        <v>Annabel</v>
      </c>
      <c r="E204" s="15" t="str">
        <f>VLOOKUP($B204,'Mtg Entries'!$A$2:$I$300, 3)</f>
        <v>Gordon</v>
      </c>
      <c r="F204" s="15" t="str">
        <f>VLOOKUP($B204,'Mtg Entries'!$A$2:$I$300, 4)</f>
        <v>Yate &amp; District AC</v>
      </c>
      <c r="G204" s="10">
        <v>48.01</v>
      </c>
      <c r="H204" s="15" t="str">
        <f>VLOOKUP($B204,'Mtg Entries'!$A$2:$I$300, 6)</f>
        <v>U15G</v>
      </c>
    </row>
    <row r="205" spans="2:10" ht="15.75">
      <c r="B205" s="22">
        <v>135</v>
      </c>
      <c r="C205" s="15">
        <v>6</v>
      </c>
      <c r="D205" s="15" t="str">
        <f>VLOOKUP($B205,'Mtg Entries'!$A$2:$I$300, 2)</f>
        <v>Molly</v>
      </c>
      <c r="E205" s="15" t="str">
        <f>VLOOKUP($B205,'Mtg Entries'!$A$2:$I$300, 3)</f>
        <v>Cowl</v>
      </c>
      <c r="F205" s="15" t="str">
        <f>VLOOKUP($B205,'Mtg Entries'!$A$2:$I$300, 4)</f>
        <v>North Somerset AC</v>
      </c>
      <c r="G205" s="10">
        <v>51.04</v>
      </c>
      <c r="H205" s="15" t="str">
        <f>VLOOKUP($B205,'Mtg Entries'!$A$2:$I$300, 6)</f>
        <v>U15G</v>
      </c>
    </row>
    <row r="206" spans="2:10" ht="15.75">
      <c r="B206" s="26"/>
      <c r="C206" s="27"/>
      <c r="D206" s="27"/>
      <c r="E206" s="27"/>
      <c r="F206" s="27"/>
      <c r="G206" s="28"/>
      <c r="H206" s="15"/>
    </row>
    <row r="207" spans="2:10" ht="15.75" thickBot="1">
      <c r="B207" s="13" t="s">
        <v>11</v>
      </c>
      <c r="C207" s="16" t="s">
        <v>825</v>
      </c>
      <c r="D207" s="13" t="s">
        <v>8</v>
      </c>
      <c r="E207" s="16" t="s">
        <v>19</v>
      </c>
      <c r="F207" s="13" t="s">
        <v>123</v>
      </c>
      <c r="G207" s="31" t="s">
        <v>135</v>
      </c>
      <c r="H207" s="35">
        <v>0.8</v>
      </c>
      <c r="I207" s="37" t="s">
        <v>136</v>
      </c>
      <c r="J207" s="20" t="s">
        <v>874</v>
      </c>
    </row>
    <row r="208" spans="2:10">
      <c r="C208" s="20"/>
    </row>
    <row r="209" spans="2:10">
      <c r="B209" s="12" t="s">
        <v>0</v>
      </c>
      <c r="C209" s="12" t="s">
        <v>10</v>
      </c>
      <c r="D209" s="12" t="s">
        <v>9</v>
      </c>
      <c r="E209" s="12"/>
      <c r="F209" s="12" t="s">
        <v>3</v>
      </c>
      <c r="G209" s="12" t="s">
        <v>90</v>
      </c>
      <c r="H209" s="12" t="s">
        <v>91</v>
      </c>
    </row>
    <row r="210" spans="2:10">
      <c r="B210" s="11">
        <v>132</v>
      </c>
      <c r="C210" s="15">
        <v>1</v>
      </c>
      <c r="D210" s="15" t="str">
        <f>VLOOKUP($B210,'Mtg Entries'!$A$2:$I$300, 2)</f>
        <v>Gertie</v>
      </c>
      <c r="E210" s="15" t="str">
        <f>VLOOKUP($B210,'Mtg Entries'!$A$2:$I$300, 3)</f>
        <v>Blewitt</v>
      </c>
      <c r="F210" s="15" t="str">
        <f>VLOOKUP($B210,'Mtg Entries'!$A$2:$I$300, 4)</f>
        <v>Team Bath AC</v>
      </c>
      <c r="G210" s="10">
        <v>44.31</v>
      </c>
      <c r="H210" s="15" t="str">
        <f>VLOOKUP($B210,'Mtg Entries'!$A$2:$I$300, 6)</f>
        <v>U15G</v>
      </c>
    </row>
    <row r="211" spans="2:10">
      <c r="B211" s="11">
        <v>131</v>
      </c>
      <c r="C211" s="15">
        <v>2</v>
      </c>
      <c r="D211" s="15" t="str">
        <f>VLOOKUP($B211,'Mtg Entries'!$A$2:$I$300, 2)</f>
        <v>Holly</v>
      </c>
      <c r="E211" s="15" t="str">
        <f>VLOOKUP($B211,'Mtg Entries'!$A$2:$I$300, 3)</f>
        <v>Bagnowiec</v>
      </c>
      <c r="F211" s="15" t="str">
        <f>VLOOKUP($B211,'Mtg Entries'!$A$2:$I$300, 4)</f>
        <v>North Somerset AC</v>
      </c>
      <c r="G211" s="10">
        <v>46.2</v>
      </c>
      <c r="H211" s="15" t="str">
        <f>VLOOKUP($B211,'Mtg Entries'!$A$2:$I$300, 6)</f>
        <v>U15G</v>
      </c>
    </row>
    <row r="212" spans="2:10" ht="15.75">
      <c r="B212" s="22">
        <v>142</v>
      </c>
      <c r="C212" s="15">
        <v>3</v>
      </c>
      <c r="D212" s="15" t="str">
        <f>VLOOKUP($B212,'Mtg Entries'!$A$2:$I$300, 2)</f>
        <v>Llywela</v>
      </c>
      <c r="E212" s="15" t="str">
        <f>VLOOKUP($B212,'Mtg Entries'!$A$2:$I$300, 3)</f>
        <v>Kenyon</v>
      </c>
      <c r="F212" s="15" t="str">
        <f>VLOOKUP($B212,'Mtg Entries'!$A$2:$I$300, 4)</f>
        <v>Bristol &amp; West AC</v>
      </c>
      <c r="G212" s="10">
        <v>46.39</v>
      </c>
      <c r="H212" s="15" t="str">
        <f>VLOOKUP($B212,'Mtg Entries'!$A$2:$I$300, 6)</f>
        <v>U15G</v>
      </c>
    </row>
    <row r="213" spans="2:10" ht="15.75">
      <c r="B213" s="22">
        <v>7</v>
      </c>
      <c r="C213" s="15">
        <v>4</v>
      </c>
      <c r="D213" s="15" t="str">
        <f>VLOOKUP($B213,'Mtg Entries'!$A$2:$I$300, 2)</f>
        <v xml:space="preserve">NAINIKA  </v>
      </c>
      <c r="E213" s="15" t="str">
        <f>VLOOKUP($B213,'Mtg Entries'!$A$2:$I$300, 3)</f>
        <v>ISWARAN</v>
      </c>
      <c r="F213" s="15" t="str">
        <f>VLOOKUP($B213,'Mtg Entries'!$A$2:$I$300, 4)</f>
        <v>Ravi Athletic Group</v>
      </c>
      <c r="G213" s="10">
        <v>47.53</v>
      </c>
      <c r="H213" s="15" t="str">
        <f>VLOOKUP($B213,'Mtg Entries'!$A$2:$I$300, 6)</f>
        <v>U15G</v>
      </c>
    </row>
    <row r="214" spans="2:10" ht="15.75">
      <c r="B214" s="22">
        <v>138</v>
      </c>
      <c r="C214" s="15">
        <v>5</v>
      </c>
      <c r="D214" s="15" t="str">
        <f>VLOOKUP($B214,'Mtg Entries'!$A$2:$I$300, 2)</f>
        <v>Fleur</v>
      </c>
      <c r="E214" s="15" t="str">
        <f>VLOOKUP($B214,'Mtg Entries'!$A$2:$I$300, 3)</f>
        <v>Hardie</v>
      </c>
      <c r="F214" s="15" t="str">
        <f>VLOOKUP($B214,'Mtg Entries'!$A$2:$I$300, 4)</f>
        <v>North Somerset AC</v>
      </c>
      <c r="G214" s="10">
        <v>49.46</v>
      </c>
      <c r="H214" s="15" t="str">
        <f>VLOOKUP($B214,'Mtg Entries'!$A$2:$I$300, 6)</f>
        <v>U15G</v>
      </c>
    </row>
    <row r="215" spans="2:10" ht="15.75">
      <c r="B215" s="22">
        <v>137</v>
      </c>
      <c r="C215" s="15">
        <v>6</v>
      </c>
      <c r="D215" s="15" t="str">
        <f>VLOOKUP($B215,'Mtg Entries'!$A$2:$I$300, 2)</f>
        <v>Annabel</v>
      </c>
      <c r="E215" s="15" t="str">
        <f>VLOOKUP($B215,'Mtg Entries'!$A$2:$I$300, 3)</f>
        <v>Gordon</v>
      </c>
      <c r="F215" s="15" t="str">
        <f>VLOOKUP($B215,'Mtg Entries'!$A$2:$I$300, 4)</f>
        <v>Yate &amp; District AC</v>
      </c>
      <c r="G215" s="10">
        <v>49.69</v>
      </c>
      <c r="H215" s="15" t="str">
        <f>VLOOKUP($B215,'Mtg Entries'!$A$2:$I$300, 6)</f>
        <v>U15G</v>
      </c>
    </row>
    <row r="216" spans="2:10" ht="15.75">
      <c r="B216" s="22">
        <v>135</v>
      </c>
      <c r="C216" s="15">
        <v>7</v>
      </c>
      <c r="D216" s="15" t="str">
        <f>VLOOKUP($B216,'Mtg Entries'!$A$2:$I$300, 2)</f>
        <v>Molly</v>
      </c>
      <c r="E216" s="15" t="str">
        <f>VLOOKUP($B216,'Mtg Entries'!$A$2:$I$300, 3)</f>
        <v>Cowl</v>
      </c>
      <c r="F216" s="15" t="str">
        <f>VLOOKUP($B216,'Mtg Entries'!$A$2:$I$300, 4)</f>
        <v>North Somerset AC</v>
      </c>
      <c r="G216" s="10">
        <v>50.69</v>
      </c>
      <c r="H216" s="15" t="str">
        <f>VLOOKUP($B216,'Mtg Entries'!$A$2:$I$300, 6)</f>
        <v>U15G</v>
      </c>
    </row>
    <row r="217" spans="2:10" s="40" customFormat="1" ht="15.75">
      <c r="B217" s="32"/>
      <c r="C217" s="33"/>
      <c r="D217" s="33"/>
      <c r="E217" s="33"/>
      <c r="F217" s="33"/>
      <c r="G217" s="34"/>
      <c r="H217" s="33"/>
    </row>
    <row r="218" spans="2:10" ht="15.75" thickBot="1">
      <c r="B218" s="13" t="s">
        <v>11</v>
      </c>
      <c r="C218" s="16" t="s">
        <v>116</v>
      </c>
      <c r="D218" s="13" t="s">
        <v>8</v>
      </c>
      <c r="E218" s="16" t="str">
        <f>$L$6</f>
        <v>U15B</v>
      </c>
      <c r="F218" s="13" t="s">
        <v>123</v>
      </c>
      <c r="G218" s="31" t="s">
        <v>135</v>
      </c>
      <c r="H218" s="44">
        <v>1</v>
      </c>
      <c r="I218" s="37" t="s">
        <v>136</v>
      </c>
      <c r="J218" s="20" t="s">
        <v>874</v>
      </c>
    </row>
    <row r="219" spans="2:10">
      <c r="C219" s="20"/>
    </row>
    <row r="220" spans="2:10">
      <c r="B220" s="12" t="s">
        <v>0</v>
      </c>
      <c r="C220" s="12" t="s">
        <v>10</v>
      </c>
      <c r="D220" s="12" t="s">
        <v>9</v>
      </c>
      <c r="E220" s="12"/>
      <c r="F220" s="12" t="s">
        <v>3</v>
      </c>
      <c r="G220" s="12" t="s">
        <v>90</v>
      </c>
      <c r="H220" s="12" t="s">
        <v>91</v>
      </c>
    </row>
    <row r="221" spans="2:10">
      <c r="B221" s="11">
        <v>106</v>
      </c>
      <c r="C221" s="15">
        <v>1</v>
      </c>
      <c r="D221" s="15" t="str">
        <f>VLOOKUP($B221,'Mtg Entries'!$A$2:$I$300, 2)</f>
        <v>Adam</v>
      </c>
      <c r="E221" s="15" t="str">
        <f>VLOOKUP($B221,'Mtg Entries'!$A$2:$I$300, 3)</f>
        <v>Durran</v>
      </c>
      <c r="F221" s="15" t="str">
        <f>VLOOKUP($B221,'Mtg Entries'!$A$2:$I$300, 4)</f>
        <v>North Somerset AC</v>
      </c>
      <c r="G221" s="10">
        <v>39.96</v>
      </c>
      <c r="H221" s="15" t="str">
        <f>VLOOKUP($B221,'Mtg Entries'!$A$2:$I$300, 6)</f>
        <v>U15B</v>
      </c>
    </row>
    <row r="222" spans="2:10">
      <c r="B222" s="11">
        <v>98</v>
      </c>
      <c r="C222" s="15">
        <v>2</v>
      </c>
      <c r="D222" s="15" t="str">
        <f>VLOOKUP($B222,'Mtg Entries'!$A$2:$I$300, 2)</f>
        <v>Oliver</v>
      </c>
      <c r="E222" s="15" t="str">
        <f>VLOOKUP($B222,'Mtg Entries'!$A$2:$I$300, 3)</f>
        <v>Aldred</v>
      </c>
      <c r="F222" s="15" t="str">
        <f>VLOOKUP($B222,'Mtg Entries'!$A$2:$I$300, 4)</f>
        <v>Somer AC</v>
      </c>
      <c r="G222" s="10">
        <v>42.48</v>
      </c>
      <c r="H222" s="15" t="str">
        <f>VLOOKUP($B222,'Mtg Entries'!$A$2:$I$300, 6)</f>
        <v>U15B</v>
      </c>
    </row>
    <row r="223" spans="2:10" ht="15.75">
      <c r="B223" s="22">
        <v>121</v>
      </c>
      <c r="C223" s="15">
        <v>3</v>
      </c>
      <c r="D223" s="15" t="str">
        <f>VLOOKUP($B223,'Mtg Entries'!$A$2:$I$300, 2)</f>
        <v>Barney</v>
      </c>
      <c r="E223" s="15" t="str">
        <f>VLOOKUP($B223,'Mtg Entries'!$A$2:$I$300, 3)</f>
        <v>Thomas</v>
      </c>
      <c r="F223" s="15" t="str">
        <f>VLOOKUP($B223,'Mtg Entries'!$A$2:$I$300, 4)</f>
        <v>Bristol &amp; West AC</v>
      </c>
      <c r="G223" s="10">
        <v>44.39</v>
      </c>
      <c r="H223" s="15" t="str">
        <f>VLOOKUP($B223,'Mtg Entries'!$A$2:$I$300, 6)</f>
        <v>U15B</v>
      </c>
    </row>
    <row r="224" spans="2:10">
      <c r="B224" s="11">
        <v>124</v>
      </c>
      <c r="C224" s="15">
        <v>4</v>
      </c>
      <c r="D224" s="15" t="str">
        <f>VLOOKUP($B224,'Mtg Entries'!$A$2:$I$300, 2)</f>
        <v>Dan</v>
      </c>
      <c r="E224" s="15" t="str">
        <f>VLOOKUP($B224,'Mtg Entries'!$A$2:$I$300, 3)</f>
        <v>Webb</v>
      </c>
      <c r="F224" s="15" t="str">
        <f>VLOOKUP($B224,'Mtg Entries'!$A$2:$I$300, 4)</f>
        <v>Bristol &amp; West AC</v>
      </c>
      <c r="G224" s="10">
        <v>44.5</v>
      </c>
      <c r="H224" s="15" t="str">
        <f>VLOOKUP($B224,'Mtg Entries'!$A$2:$I$300, 6)</f>
        <v>U15B</v>
      </c>
    </row>
    <row r="225" spans="2:10" s="40" customFormat="1">
      <c r="B225" s="33"/>
      <c r="C225" s="33"/>
      <c r="D225" s="33"/>
      <c r="E225" s="33"/>
      <c r="F225" s="33"/>
      <c r="G225" s="34"/>
      <c r="H225" s="33"/>
    </row>
    <row r="226" spans="2:10" ht="15.75" thickBot="1">
      <c r="B226" s="13" t="s">
        <v>11</v>
      </c>
      <c r="C226" s="16" t="s">
        <v>877</v>
      </c>
      <c r="D226" s="13" t="s">
        <v>8</v>
      </c>
      <c r="E226" s="16" t="s">
        <v>19</v>
      </c>
      <c r="F226" s="13" t="s">
        <v>123</v>
      </c>
      <c r="G226" s="31"/>
      <c r="H226" s="35"/>
      <c r="I226" s="37"/>
      <c r="J226" s="20" t="s">
        <v>874</v>
      </c>
    </row>
    <row r="227" spans="2:10">
      <c r="C227" s="20"/>
    </row>
    <row r="228" spans="2:10">
      <c r="B228" s="12" t="s">
        <v>0</v>
      </c>
      <c r="C228" s="12" t="s">
        <v>10</v>
      </c>
      <c r="D228" s="12" t="s">
        <v>9</v>
      </c>
      <c r="E228" s="12"/>
      <c r="F228" s="12" t="s">
        <v>3</v>
      </c>
      <c r="G228" s="12" t="s">
        <v>90</v>
      </c>
      <c r="H228" s="12" t="s">
        <v>91</v>
      </c>
    </row>
    <row r="229" spans="2:10">
      <c r="B229" s="11">
        <v>152</v>
      </c>
      <c r="C229" s="15">
        <v>1</v>
      </c>
      <c r="D229" s="15" t="str">
        <f>VLOOKUP($B229,'Mtg Entries'!$A$2:$I$300, 2)</f>
        <v>Holly</v>
      </c>
      <c r="E229" s="15" t="str">
        <f>VLOOKUP($B229,'Mtg Entries'!$A$2:$I$300, 3)</f>
        <v>Sanigar</v>
      </c>
      <c r="F229" s="15" t="str">
        <f>VLOOKUP($B229,'Mtg Entries'!$A$2:$I$300, 4)</f>
        <v>Bristol &amp; West AC</v>
      </c>
      <c r="G229" s="10" t="s">
        <v>885</v>
      </c>
      <c r="H229" s="15" t="str">
        <f>VLOOKUP($B229,'Mtg Entries'!$A$2:$I$300, 6)</f>
        <v>U15G</v>
      </c>
    </row>
    <row r="230" spans="2:10">
      <c r="B230" s="11">
        <v>132</v>
      </c>
      <c r="C230" s="15">
        <v>2</v>
      </c>
      <c r="D230" s="15" t="str">
        <f>VLOOKUP($B230,'Mtg Entries'!$A$2:$I$300, 2)</f>
        <v>Gertie</v>
      </c>
      <c r="E230" s="15" t="str">
        <f>VLOOKUP($B230,'Mtg Entries'!$A$2:$I$300, 3)</f>
        <v>Blewitt</v>
      </c>
      <c r="F230" s="15" t="str">
        <f>VLOOKUP($B230,'Mtg Entries'!$A$2:$I$300, 4)</f>
        <v>Team Bath AC</v>
      </c>
      <c r="G230" s="10" t="s">
        <v>886</v>
      </c>
      <c r="H230" s="15" t="str">
        <f>VLOOKUP($B230,'Mtg Entries'!$A$2:$I$300, 6)</f>
        <v>U15G</v>
      </c>
    </row>
    <row r="231" spans="2:10" ht="15.75">
      <c r="B231" s="22">
        <v>145</v>
      </c>
      <c r="C231" s="15">
        <v>3</v>
      </c>
      <c r="D231" s="15" t="str">
        <f>VLOOKUP($B231,'Mtg Entries'!$A$2:$I$300, 2)</f>
        <v>Holly</v>
      </c>
      <c r="E231" s="15" t="str">
        <f>VLOOKUP($B231,'Mtg Entries'!$A$2:$I$300, 3)</f>
        <v>Massey - Jones</v>
      </c>
      <c r="F231" s="15" t="str">
        <f>VLOOKUP($B231,'Mtg Entries'!$A$2:$I$300, 4)</f>
        <v>Bristol &amp; West AC</v>
      </c>
      <c r="G231" s="10" t="s">
        <v>887</v>
      </c>
      <c r="H231" s="15" t="str">
        <f>VLOOKUP($B231,'Mtg Entries'!$A$2:$I$300, 6)</f>
        <v>U15G</v>
      </c>
    </row>
    <row r="232" spans="2:10" ht="15.75">
      <c r="B232" s="22">
        <v>141</v>
      </c>
      <c r="C232" s="15">
        <v>4</v>
      </c>
      <c r="D232" s="15" t="str">
        <f>VLOOKUP($B232,'Mtg Entries'!$A$2:$I$300, 2)</f>
        <v>Pippa</v>
      </c>
      <c r="E232" s="15" t="str">
        <f>VLOOKUP($B232,'Mtg Entries'!$A$2:$I$300, 3)</f>
        <v>Houghton</v>
      </c>
      <c r="F232" s="15" t="str">
        <f>VLOOKUP($B232,'Mtg Entries'!$A$2:$I$300, 4)</f>
        <v>North Somerset AC</v>
      </c>
      <c r="G232" s="10" t="s">
        <v>888</v>
      </c>
      <c r="H232" s="15" t="str">
        <f>VLOOKUP($B232,'Mtg Entries'!$A$2:$I$300, 6)</f>
        <v>U15G</v>
      </c>
    </row>
    <row r="233" spans="2:10" ht="15.75">
      <c r="B233" s="26"/>
      <c r="C233" s="27"/>
      <c r="D233" s="27"/>
      <c r="E233" s="27"/>
      <c r="F233" s="27"/>
      <c r="G233" s="28"/>
      <c r="H233" s="15"/>
    </row>
    <row r="234" spans="2:10" ht="15.75" thickBot="1">
      <c r="B234" s="13" t="s">
        <v>11</v>
      </c>
      <c r="C234" s="16" t="s">
        <v>877</v>
      </c>
      <c r="D234" s="13" t="s">
        <v>8</v>
      </c>
      <c r="E234" s="16" t="str">
        <f>$L$6</f>
        <v>U15B</v>
      </c>
      <c r="F234" s="13" t="s">
        <v>123</v>
      </c>
      <c r="G234" s="31"/>
      <c r="H234" s="45"/>
      <c r="I234" s="37"/>
      <c r="J234" s="20" t="s">
        <v>874</v>
      </c>
    </row>
    <row r="235" spans="2:10">
      <c r="C235" s="20"/>
    </row>
    <row r="236" spans="2:10">
      <c r="B236" s="12" t="s">
        <v>0</v>
      </c>
      <c r="C236" s="12" t="s">
        <v>10</v>
      </c>
      <c r="D236" s="12" t="s">
        <v>9</v>
      </c>
      <c r="E236" s="12"/>
      <c r="F236" s="12" t="s">
        <v>3</v>
      </c>
      <c r="G236" s="12" t="s">
        <v>90</v>
      </c>
      <c r="H236" s="12" t="s">
        <v>91</v>
      </c>
    </row>
    <row r="237" spans="2:10" ht="15.75">
      <c r="B237" s="22">
        <v>104</v>
      </c>
      <c r="C237" s="15">
        <v>1</v>
      </c>
      <c r="D237" s="15" t="str">
        <f>VLOOKUP($B237,'Mtg Entries'!$A$2:$I$300, 2)</f>
        <v>Benjamin</v>
      </c>
      <c r="E237" s="15" t="str">
        <f>VLOOKUP($B237,'Mtg Entries'!$A$2:$I$300, 3)</f>
        <v>Collins</v>
      </c>
      <c r="F237" s="15" t="str">
        <f>VLOOKUP($B237,'Mtg Entries'!$A$2:$I$300, 4)</f>
        <v>North Somerset AC</v>
      </c>
      <c r="G237" s="36" t="s">
        <v>895</v>
      </c>
      <c r="H237" s="15" t="str">
        <f>VLOOKUP($B237,'Mtg Entries'!$A$2:$I$300, 6)</f>
        <v>U15B</v>
      </c>
    </row>
    <row r="238" spans="2:10" ht="15.75">
      <c r="B238" s="22">
        <v>105</v>
      </c>
      <c r="C238" s="15">
        <v>2</v>
      </c>
      <c r="D238" s="15" t="str">
        <f>VLOOKUP($B238,'Mtg Entries'!$A$2:$I$300, 2)</f>
        <v>Augustin</v>
      </c>
      <c r="E238" s="15" t="str">
        <f>VLOOKUP($B238,'Mtg Entries'!$A$2:$I$300, 3)</f>
        <v>Downing</v>
      </c>
      <c r="F238" s="15" t="str">
        <f>VLOOKUP($B238,'Mtg Entries'!$A$2:$I$300, 4)</f>
        <v>Yate &amp; District AC</v>
      </c>
      <c r="G238" s="10" t="s">
        <v>896</v>
      </c>
      <c r="H238" s="15" t="str">
        <f>VLOOKUP($B238,'Mtg Entries'!$A$2:$I$300, 6)</f>
        <v>U15B</v>
      </c>
    </row>
    <row r="239" spans="2:10" ht="15.75">
      <c r="B239" s="22">
        <v>129</v>
      </c>
      <c r="C239" s="15">
        <v>3</v>
      </c>
      <c r="D239" s="15" t="str">
        <f>VLOOKUP($B239,'Mtg Entries'!$A$2:$I$300, 2)</f>
        <v>Stanley</v>
      </c>
      <c r="E239" s="15" t="str">
        <f>VLOOKUP($B239,'Mtg Entries'!$A$2:$I$300, 3)</f>
        <v>Wyatt</v>
      </c>
      <c r="F239" s="15" t="str">
        <f>VLOOKUP($B239,'Mtg Entries'!$A$2:$I$300, 4)</f>
        <v>Team Bath AC</v>
      </c>
      <c r="G239" s="10" t="s">
        <v>897</v>
      </c>
      <c r="H239" s="15" t="str">
        <f>VLOOKUP($B239,'Mtg Entries'!$A$2:$I$300, 6)</f>
        <v>U15B</v>
      </c>
    </row>
    <row r="240" spans="2:10" ht="15.75">
      <c r="B240" s="22">
        <v>112</v>
      </c>
      <c r="C240" s="15">
        <v>4</v>
      </c>
      <c r="D240" s="15" t="str">
        <f>VLOOKUP($B240,'Mtg Entries'!$A$2:$I$300, 2)</f>
        <v>Will</v>
      </c>
      <c r="E240" s="15" t="str">
        <f>VLOOKUP($B240,'Mtg Entries'!$A$2:$I$300, 3)</f>
        <v>Lacey</v>
      </c>
      <c r="F240" s="15" t="str">
        <f>VLOOKUP($B240,'Mtg Entries'!$A$2:$I$300, 4)</f>
        <v>North Somerset AC</v>
      </c>
      <c r="G240" s="10" t="s">
        <v>898</v>
      </c>
      <c r="H240" s="15" t="str">
        <f>VLOOKUP($B240,'Mtg Entries'!$A$2:$I$300, 6)</f>
        <v>U15B</v>
      </c>
    </row>
    <row r="241" spans="2:10" ht="15.75">
      <c r="B241" s="22">
        <v>107</v>
      </c>
      <c r="C241" s="15">
        <v>5</v>
      </c>
      <c r="D241" s="15" t="str">
        <f>VLOOKUP($B241,'Mtg Entries'!$A$2:$I$300, 2)</f>
        <v>Joseph</v>
      </c>
      <c r="E241" s="15" t="str">
        <f>VLOOKUP($B241,'Mtg Entries'!$A$2:$I$300, 3)</f>
        <v>Finch</v>
      </c>
      <c r="F241" s="15" t="str">
        <f>VLOOKUP($B241,'Mtg Entries'!$A$2:$I$300, 4)</f>
        <v>North Somerset AC</v>
      </c>
      <c r="G241" s="10" t="s">
        <v>899</v>
      </c>
      <c r="H241" s="15" t="str">
        <f>VLOOKUP($B241,'Mtg Entries'!$A$2:$I$300, 6)</f>
        <v>U15B</v>
      </c>
    </row>
    <row r="242" spans="2:10" ht="15.75">
      <c r="B242" s="22">
        <v>99</v>
      </c>
      <c r="C242" s="15">
        <v>6</v>
      </c>
      <c r="D242" s="15" t="str">
        <f>VLOOKUP($B242,'Mtg Entries'!$A$2:$I$300, 2)</f>
        <v>Felix</v>
      </c>
      <c r="E242" s="15" t="str">
        <f>VLOOKUP($B242,'Mtg Entries'!$A$2:$I$300, 3)</f>
        <v>Ashby</v>
      </c>
      <c r="F242" s="15" t="str">
        <f>VLOOKUP($B242,'Mtg Entries'!$A$2:$I$300, 4)</f>
        <v>North Somerset AC</v>
      </c>
      <c r="G242" s="10" t="s">
        <v>900</v>
      </c>
      <c r="H242" s="15" t="str">
        <f>VLOOKUP($B242,'Mtg Entries'!$A$2:$I$300, 6)</f>
        <v>U15B</v>
      </c>
    </row>
    <row r="243" spans="2:10" ht="15.75">
      <c r="B243" s="22">
        <v>98</v>
      </c>
      <c r="C243" s="15">
        <v>7</v>
      </c>
      <c r="D243" s="15" t="str">
        <f>VLOOKUP($B243,'Mtg Entries'!$A$2:$I$300, 2)</f>
        <v>Oliver</v>
      </c>
      <c r="E243" s="15" t="str">
        <f>VLOOKUP($B243,'Mtg Entries'!$A$2:$I$300, 3)</f>
        <v>Aldred</v>
      </c>
      <c r="F243" s="15" t="str">
        <f>VLOOKUP($B243,'Mtg Entries'!$A$2:$I$300, 4)</f>
        <v>Somer AC</v>
      </c>
      <c r="G243" s="10" t="s">
        <v>901</v>
      </c>
      <c r="H243" s="15" t="str">
        <f>VLOOKUP($B243,'Mtg Entries'!$A$2:$I$300, 6)</f>
        <v>U15B</v>
      </c>
    </row>
    <row r="244" spans="2:10" ht="15.75">
      <c r="B244" s="22">
        <v>125</v>
      </c>
      <c r="C244" s="15">
        <v>8</v>
      </c>
      <c r="D244" s="15" t="str">
        <f>VLOOKUP($B244,'Mtg Entries'!$A$2:$I$300, 2)</f>
        <v>Thomas</v>
      </c>
      <c r="E244" s="15" t="str">
        <f>VLOOKUP($B244,'Mtg Entries'!$A$2:$I$300, 3)</f>
        <v>White</v>
      </c>
      <c r="F244" s="15" t="str">
        <f>VLOOKUP($B244,'Mtg Entries'!$A$2:$I$300, 4)</f>
        <v>Team Bath AC</v>
      </c>
      <c r="G244" s="10" t="s">
        <v>902</v>
      </c>
      <c r="H244" s="15" t="str">
        <f>VLOOKUP($B244,'Mtg Entries'!$A$2:$I$300, 6)</f>
        <v>U15B</v>
      </c>
    </row>
    <row r="245" spans="2:10" ht="15.75">
      <c r="B245" s="22">
        <v>126</v>
      </c>
      <c r="C245" s="15">
        <v>9</v>
      </c>
      <c r="D245" s="15" t="str">
        <f>VLOOKUP($B245,'Mtg Entries'!$A$2:$I$300, 2)</f>
        <v>Freddy</v>
      </c>
      <c r="E245" s="15" t="str">
        <f>VLOOKUP($B245,'Mtg Entries'!$A$2:$I$300, 3)</f>
        <v>White</v>
      </c>
      <c r="F245" s="15" t="str">
        <f>VLOOKUP($B245,'Mtg Entries'!$A$2:$I$300, 4)</f>
        <v>Bristol &amp; West AC</v>
      </c>
      <c r="G245" s="10" t="s">
        <v>903</v>
      </c>
      <c r="H245" s="15" t="str">
        <f>VLOOKUP($B245,'Mtg Entries'!$A$2:$I$300, 6)</f>
        <v>U15B</v>
      </c>
    </row>
    <row r="246" spans="2:10" ht="15.75">
      <c r="B246" s="22">
        <v>111</v>
      </c>
      <c r="C246" s="15">
        <v>10</v>
      </c>
      <c r="D246" s="15" t="str">
        <f>VLOOKUP($B246,'Mtg Entries'!$A$2:$I$300, 2)</f>
        <v>Rufus</v>
      </c>
      <c r="E246" s="15" t="str">
        <f>VLOOKUP($B246,'Mtg Entries'!$A$2:$I$300, 3)</f>
        <v>Hull</v>
      </c>
      <c r="F246" s="15" t="str">
        <f>VLOOKUP($B246,'Mtg Entries'!$A$2:$I$300, 4)</f>
        <v>Bristol &amp; West AC</v>
      </c>
      <c r="G246" s="10" t="s">
        <v>904</v>
      </c>
      <c r="H246" s="15" t="str">
        <f>VLOOKUP($B246,'Mtg Entries'!$A$2:$I$300, 6)</f>
        <v>U15B</v>
      </c>
    </row>
    <row r="248" spans="2:10" ht="15.75" thickBot="1">
      <c r="B248" s="13" t="s">
        <v>11</v>
      </c>
      <c r="C248" s="16" t="s">
        <v>911</v>
      </c>
      <c r="D248" s="13" t="s">
        <v>8</v>
      </c>
      <c r="E248" s="16" t="str">
        <f>$L$5</f>
        <v>U15G</v>
      </c>
      <c r="F248" s="13" t="s">
        <v>123</v>
      </c>
      <c r="G248" s="31"/>
      <c r="H248" s="45"/>
      <c r="I248" s="46"/>
      <c r="J248" s="20" t="s">
        <v>874</v>
      </c>
    </row>
    <row r="249" spans="2:10">
      <c r="C249" s="20"/>
    </row>
    <row r="250" spans="2:10">
      <c r="B250" s="12" t="s">
        <v>0</v>
      </c>
      <c r="C250" s="12" t="s">
        <v>10</v>
      </c>
      <c r="D250" s="12" t="s">
        <v>9</v>
      </c>
      <c r="E250" s="12"/>
      <c r="F250" s="12" t="s">
        <v>3</v>
      </c>
      <c r="G250" s="12" t="s">
        <v>90</v>
      </c>
      <c r="H250" s="12" t="s">
        <v>91</v>
      </c>
    </row>
    <row r="251" spans="2:10">
      <c r="B251" s="11">
        <v>141</v>
      </c>
      <c r="C251" s="15">
        <v>1</v>
      </c>
      <c r="D251" s="15" t="str">
        <f>VLOOKUP($B251,'Mtg Entries'!$A$2:$I$300, 2)</f>
        <v>Pippa</v>
      </c>
      <c r="E251" s="15" t="str">
        <f>VLOOKUP($B251,'Mtg Entries'!$A$2:$I$300, 3)</f>
        <v>Houghton</v>
      </c>
      <c r="F251" s="15" t="str">
        <f>VLOOKUP($B251,'Mtg Entries'!$A$2:$I$300, 4)</f>
        <v>North Somerset AC</v>
      </c>
      <c r="G251" s="10" t="s">
        <v>858</v>
      </c>
      <c r="H251" s="15" t="str">
        <f>VLOOKUP($B251,'Mtg Entries'!$A$2:$I$300, 6)</f>
        <v>U15G</v>
      </c>
    </row>
    <row r="252" spans="2:10" ht="15.75">
      <c r="B252" s="22">
        <v>161</v>
      </c>
      <c r="C252" s="15">
        <v>2</v>
      </c>
      <c r="D252" s="15" t="str">
        <f>VLOOKUP($B252,'Mtg Entries'!$A$2:$I$300, 2)</f>
        <v>Jasmine</v>
      </c>
      <c r="E252" s="15" t="str">
        <f>VLOOKUP($B252,'Mtg Entries'!$A$2:$I$300, 3)</f>
        <v>Wallis</v>
      </c>
      <c r="F252" s="15" t="str">
        <f>VLOOKUP($B252,'Mtg Entries'!$A$2:$I$300, 4)</f>
        <v>North Somerset AC</v>
      </c>
      <c r="G252" s="10" t="s">
        <v>859</v>
      </c>
      <c r="H252" s="15" t="str">
        <f>VLOOKUP($B252,'Mtg Entries'!$A$2:$I$300, 6)</f>
        <v>U15G</v>
      </c>
    </row>
    <row r="254" spans="2:10" ht="15.75" thickBot="1">
      <c r="B254" s="13" t="s">
        <v>11</v>
      </c>
      <c r="C254" s="16" t="s">
        <v>911</v>
      </c>
      <c r="D254" s="13" t="s">
        <v>8</v>
      </c>
      <c r="E254" s="16" t="str">
        <f>$L$6</f>
        <v>U15B</v>
      </c>
      <c r="F254" s="13" t="s">
        <v>123</v>
      </c>
      <c r="G254" s="31"/>
      <c r="H254" s="45"/>
      <c r="I254" s="46"/>
      <c r="J254" s="20" t="s">
        <v>874</v>
      </c>
    </row>
    <row r="255" spans="2:10">
      <c r="C255" s="20"/>
    </row>
    <row r="256" spans="2:10">
      <c r="B256" s="12" t="s">
        <v>0</v>
      </c>
      <c r="C256" s="12" t="s">
        <v>10</v>
      </c>
      <c r="D256" s="12" t="s">
        <v>9</v>
      </c>
      <c r="E256" s="12"/>
      <c r="F256" s="12" t="s">
        <v>3</v>
      </c>
      <c r="G256" s="12" t="s">
        <v>90</v>
      </c>
      <c r="H256" s="12" t="s">
        <v>91</v>
      </c>
    </row>
    <row r="257" spans="2:8" ht="15.75">
      <c r="B257" s="22">
        <v>104</v>
      </c>
      <c r="C257" s="15">
        <v>1</v>
      </c>
      <c r="D257" s="15" t="str">
        <f>VLOOKUP($B257,'Mtg Entries'!$A$2:$I$300, 2)</f>
        <v>Benjamin</v>
      </c>
      <c r="E257" s="15" t="str">
        <f>VLOOKUP($B257,'Mtg Entries'!$A$2:$I$300, 3)</f>
        <v>Collins</v>
      </c>
      <c r="F257" s="15" t="str">
        <f>VLOOKUP($B257,'Mtg Entries'!$A$2:$I$300, 4)</f>
        <v>North Somerset AC</v>
      </c>
      <c r="G257" s="10" t="s">
        <v>843</v>
      </c>
      <c r="H257" s="15" t="str">
        <f>VLOOKUP($B257,'Mtg Entries'!$A$2:$I$300, 6)</f>
        <v>U15B</v>
      </c>
    </row>
    <row r="258" spans="2:8" ht="15.75">
      <c r="B258" s="22">
        <v>122</v>
      </c>
      <c r="C258" s="15">
        <v>2</v>
      </c>
      <c r="D258" s="15" t="str">
        <f>VLOOKUP($B258,'Mtg Entries'!$A$2:$I$300, 2)</f>
        <v>Reuben</v>
      </c>
      <c r="E258" s="15" t="str">
        <f>VLOOKUP($B258,'Mtg Entries'!$A$2:$I$300, 3)</f>
        <v>Wadey</v>
      </c>
      <c r="F258" s="15" t="str">
        <f>VLOOKUP($B258,'Mtg Entries'!$A$2:$I$300, 4)</f>
        <v>North Somerset AC</v>
      </c>
      <c r="G258" s="10" t="s">
        <v>844</v>
      </c>
      <c r="H258" s="15" t="str">
        <f>VLOOKUP($B258,'Mtg Entries'!$A$2:$I$300, 6)</f>
        <v>U15B</v>
      </c>
    </row>
    <row r="259" spans="2:8" ht="15.75">
      <c r="B259" s="22">
        <v>107</v>
      </c>
      <c r="C259" s="15">
        <v>3</v>
      </c>
      <c r="D259" s="15" t="str">
        <f>VLOOKUP($B259,'Mtg Entries'!$A$2:$I$300, 2)</f>
        <v>Joseph</v>
      </c>
      <c r="E259" s="15" t="str">
        <f>VLOOKUP($B259,'Mtg Entries'!$A$2:$I$300, 3)</f>
        <v>Finch</v>
      </c>
      <c r="F259" s="15" t="str">
        <f>VLOOKUP($B259,'Mtg Entries'!$A$2:$I$300, 4)</f>
        <v>North Somerset AC</v>
      </c>
      <c r="G259" s="10" t="s">
        <v>845</v>
      </c>
      <c r="H259" s="15" t="str">
        <f>VLOOKUP($B259,'Mtg Entries'!$A$2:$I$300, 6)</f>
        <v>U15B</v>
      </c>
    </row>
    <row r="260" spans="2:8" ht="15.75">
      <c r="B260" s="22">
        <v>115</v>
      </c>
      <c r="C260" s="15">
        <v>4</v>
      </c>
      <c r="D260" s="15" t="str">
        <f>VLOOKUP($B260,'Mtg Entries'!$A$2:$I$300, 2)</f>
        <v>Oisin</v>
      </c>
      <c r="E260" s="15" t="str">
        <f>VLOOKUP($B260,'Mtg Entries'!$A$2:$I$300, 3)</f>
        <v>O ' Halloran</v>
      </c>
      <c r="F260" s="15" t="str">
        <f>VLOOKUP($B260,'Mtg Entries'!$A$2:$I$300, 4)</f>
        <v>Bristol &amp; West AC</v>
      </c>
      <c r="G260" s="10" t="s">
        <v>846</v>
      </c>
      <c r="H260" s="15" t="str">
        <f>VLOOKUP($B260,'Mtg Entries'!$A$2:$I$300, 6)</f>
        <v>U15B</v>
      </c>
    </row>
    <row r="261" spans="2:8" ht="15.75">
      <c r="B261" s="22">
        <v>100</v>
      </c>
      <c r="C261" s="15">
        <v>5</v>
      </c>
      <c r="D261" s="15" t="str">
        <f>VLOOKUP($B261,'Mtg Entries'!$A$2:$I$300, 2)</f>
        <v>Alex</v>
      </c>
      <c r="E261" s="15" t="str">
        <f>VLOOKUP($B261,'Mtg Entries'!$A$2:$I$300, 3)</f>
        <v>Auton-Green</v>
      </c>
      <c r="F261" s="15" t="str">
        <f>VLOOKUP($B261,'Mtg Entries'!$A$2:$I$300, 4)</f>
        <v>Bristol &amp; West AC</v>
      </c>
      <c r="G261" s="10" t="s">
        <v>847</v>
      </c>
      <c r="H261" s="15" t="str">
        <f>VLOOKUP($B261,'Mtg Entries'!$A$2:$I$300, 6)</f>
        <v>U15B</v>
      </c>
    </row>
    <row r="262" spans="2:8" ht="15.75">
      <c r="B262" s="22">
        <v>98</v>
      </c>
      <c r="C262" s="15">
        <v>6</v>
      </c>
      <c r="D262" s="15" t="str">
        <f>VLOOKUP($B262,'Mtg Entries'!$A$2:$I$300, 2)</f>
        <v>Oliver</v>
      </c>
      <c r="E262" s="15" t="str">
        <f>VLOOKUP($B262,'Mtg Entries'!$A$2:$I$300, 3)</f>
        <v>Aldred</v>
      </c>
      <c r="F262" s="15" t="str">
        <f>VLOOKUP($B262,'Mtg Entries'!$A$2:$I$300, 4)</f>
        <v>Somer AC</v>
      </c>
      <c r="G262" s="10" t="s">
        <v>848</v>
      </c>
      <c r="H262" s="15" t="str">
        <f>VLOOKUP($B262,'Mtg Entries'!$A$2:$I$300, 6)</f>
        <v>U15B</v>
      </c>
    </row>
    <row r="263" spans="2:8" ht="15.75">
      <c r="B263" s="22">
        <v>118</v>
      </c>
      <c r="C263" s="15">
        <v>7</v>
      </c>
      <c r="D263" s="15" t="str">
        <f>VLOOKUP($B263,'Mtg Entries'!$A$2:$I$300, 2)</f>
        <v>Thomas</v>
      </c>
      <c r="E263" s="15" t="str">
        <f>VLOOKUP($B263,'Mtg Entries'!$A$2:$I$300, 3)</f>
        <v>Reece</v>
      </c>
      <c r="F263" s="15" t="str">
        <f>VLOOKUP($B263,'Mtg Entries'!$A$2:$I$300, 4)</f>
        <v>Team Bath AC</v>
      </c>
      <c r="G263" s="10" t="s">
        <v>849</v>
      </c>
      <c r="H263" s="15" t="str">
        <f>VLOOKUP($B263,'Mtg Entries'!$A$2:$I$300, 6)</f>
        <v>U15B</v>
      </c>
    </row>
    <row r="264" spans="2:8" ht="15.75">
      <c r="B264" s="22">
        <v>101</v>
      </c>
      <c r="C264" s="15">
        <v>8</v>
      </c>
      <c r="D264" s="15" t="str">
        <f>VLOOKUP($B264,'Mtg Entries'!$A$2:$I$300, 2)</f>
        <v>Stan</v>
      </c>
      <c r="E264" s="15" t="str">
        <f>VLOOKUP($B264,'Mtg Entries'!$A$2:$I$300, 3)</f>
        <v>Barker</v>
      </c>
      <c r="F264" s="15" t="str">
        <f>VLOOKUP($B264,'Mtg Entries'!$A$2:$I$300, 4)</f>
        <v>North Somerset AC</v>
      </c>
      <c r="G264" s="10" t="s">
        <v>850</v>
      </c>
      <c r="H264" s="15" t="str">
        <f>VLOOKUP($B264,'Mtg Entries'!$A$2:$I$300, 6)</f>
        <v>U15B</v>
      </c>
    </row>
    <row r="265" spans="2:8" ht="15.75">
      <c r="B265" s="22">
        <v>114</v>
      </c>
      <c r="C265" s="15">
        <v>9</v>
      </c>
      <c r="D265" s="15" t="str">
        <f>VLOOKUP($B265,'Mtg Entries'!$A$2:$I$300, 2)</f>
        <v>Max</v>
      </c>
      <c r="E265" s="15" t="str">
        <f>VLOOKUP($B265,'Mtg Entries'!$A$2:$I$300, 3)</f>
        <v>McKinstry</v>
      </c>
      <c r="F265" s="15" t="str">
        <f>VLOOKUP($B265,'Mtg Entries'!$A$2:$I$300, 4)</f>
        <v>Bristol &amp; West AC</v>
      </c>
      <c r="G265" s="10" t="s">
        <v>851</v>
      </c>
      <c r="H265" s="15" t="str">
        <f>VLOOKUP($B265,'Mtg Entries'!$A$2:$I$300, 6)</f>
        <v>U15B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3"/>
  <sheetViews>
    <sheetView topLeftCell="A206" workbookViewId="0">
      <selection activeCell="J21" sqref="J21"/>
    </sheetView>
  </sheetViews>
  <sheetFormatPr defaultRowHeight="15"/>
  <cols>
    <col min="1" max="2" width="9.140625" style="20"/>
    <col min="3" max="3" width="12.85546875" style="15" customWidth="1"/>
    <col min="4" max="4" width="19.140625" style="20" customWidth="1"/>
    <col min="5" max="5" width="17.28515625" style="20" customWidth="1"/>
    <col min="6" max="6" width="27.28515625" style="20" customWidth="1"/>
    <col min="7" max="16384" width="9.140625" style="20"/>
  </cols>
  <sheetData>
    <row r="2" spans="1:13">
      <c r="B2" s="41"/>
      <c r="C2" s="41"/>
      <c r="D2" s="41"/>
      <c r="E2" s="41"/>
      <c r="F2" s="41"/>
      <c r="G2" s="41"/>
      <c r="H2" s="41"/>
      <c r="I2" s="8"/>
      <c r="L2" s="2"/>
      <c r="M2" s="20" t="s">
        <v>12</v>
      </c>
    </row>
    <row r="3" spans="1:13">
      <c r="B3" s="8"/>
      <c r="C3" s="42"/>
      <c r="D3" s="8"/>
      <c r="E3" s="8"/>
      <c r="F3" s="8"/>
      <c r="G3" s="8"/>
      <c r="H3" s="8"/>
      <c r="I3" s="8"/>
      <c r="M3" s="20" t="s">
        <v>127</v>
      </c>
    </row>
    <row r="4" spans="1:13">
      <c r="B4" s="41"/>
      <c r="C4" s="41"/>
      <c r="D4" s="41"/>
      <c r="E4" s="41"/>
      <c r="F4" s="41"/>
      <c r="G4" s="41"/>
      <c r="H4" s="41"/>
      <c r="I4" s="8"/>
    </row>
    <row r="5" spans="1:13" ht="15.75">
      <c r="B5" s="26"/>
      <c r="C5" s="42"/>
      <c r="D5" s="42"/>
      <c r="E5" s="42"/>
      <c r="F5" s="42"/>
      <c r="G5" s="43"/>
      <c r="H5" s="42"/>
      <c r="I5" s="8"/>
      <c r="J5" s="20" t="s">
        <v>124</v>
      </c>
      <c r="L5" s="20" t="s">
        <v>132</v>
      </c>
    </row>
    <row r="6" spans="1:13">
      <c r="B6" s="42"/>
      <c r="C6" s="42"/>
      <c r="D6" s="42"/>
      <c r="E6" s="42"/>
      <c r="F6" s="42"/>
      <c r="G6" s="43"/>
      <c r="H6" s="42"/>
      <c r="I6" s="8"/>
      <c r="L6" s="20" t="s">
        <v>108</v>
      </c>
    </row>
    <row r="7" spans="1:13">
      <c r="C7" s="20"/>
      <c r="I7" s="8"/>
    </row>
    <row r="8" spans="1:13" ht="15.75" thickBot="1">
      <c r="A8" s="29"/>
      <c r="B8" s="13" t="s">
        <v>11</v>
      </c>
      <c r="C8" s="16" t="s">
        <v>111</v>
      </c>
      <c r="D8" s="13" t="s">
        <v>8</v>
      </c>
      <c r="E8" s="16" t="str">
        <f>$L$6</f>
        <v>U17M</v>
      </c>
      <c r="F8" s="13" t="s">
        <v>123</v>
      </c>
      <c r="G8" s="30"/>
      <c r="H8" s="30"/>
      <c r="I8" s="29"/>
      <c r="J8" s="20" t="s">
        <v>874</v>
      </c>
    </row>
    <row r="9" spans="1:13">
      <c r="A9" s="29"/>
      <c r="I9" s="29"/>
    </row>
    <row r="10" spans="1:13">
      <c r="A10" s="29"/>
      <c r="B10" s="12" t="s">
        <v>0</v>
      </c>
      <c r="C10" s="12" t="s">
        <v>10</v>
      </c>
      <c r="D10" s="12" t="s">
        <v>9</v>
      </c>
      <c r="E10" s="12"/>
      <c r="F10" s="12" t="s">
        <v>3</v>
      </c>
      <c r="G10" s="12" t="s">
        <v>87</v>
      </c>
      <c r="H10" s="12" t="s">
        <v>91</v>
      </c>
      <c r="I10" s="29"/>
    </row>
    <row r="11" spans="1:13" ht="15.75">
      <c r="A11" s="29"/>
      <c r="B11" s="22">
        <v>179</v>
      </c>
      <c r="C11" s="15">
        <v>1</v>
      </c>
      <c r="D11" s="15" t="str">
        <f>VLOOKUP($B11,'Mtg Entries'!$A$2:$I$300, 2)</f>
        <v>George</v>
      </c>
      <c r="E11" s="15" t="str">
        <f>VLOOKUP($B11,'Mtg Entries'!$A$2:$I$300, 3)</f>
        <v>Leite</v>
      </c>
      <c r="F11" s="15" t="str">
        <f>VLOOKUP($B11,'Mtg Entries'!$A$2:$I$300, 4)</f>
        <v>North Somerset AC</v>
      </c>
      <c r="G11" s="10">
        <v>13.76</v>
      </c>
      <c r="H11" s="15" t="str">
        <f>VLOOKUP($B11,'Mtg Entries'!$A$2:$I$300, 6)</f>
        <v>U17M</v>
      </c>
      <c r="I11" s="29"/>
    </row>
    <row r="12" spans="1:13">
      <c r="A12" s="29"/>
      <c r="B12" s="11">
        <v>174</v>
      </c>
      <c r="C12" s="15">
        <v>2</v>
      </c>
      <c r="D12" s="15" t="str">
        <f>VLOOKUP($B12,'Mtg Entries'!$A$2:$I$300, 2)</f>
        <v>Conor</v>
      </c>
      <c r="E12" s="15" t="str">
        <f>VLOOKUP($B12,'Mtg Entries'!$A$2:$I$300, 3)</f>
        <v>Hewitt</v>
      </c>
      <c r="F12" s="15" t="str">
        <f>VLOOKUP($B12,'Mtg Entries'!$A$2:$I$300, 4)</f>
        <v>North Somerset AC</v>
      </c>
      <c r="G12" s="10">
        <v>9.02</v>
      </c>
      <c r="H12" s="15" t="str">
        <f>VLOOKUP($B12,'Mtg Entries'!$A$2:$I$300, 6)</f>
        <v>U17M</v>
      </c>
      <c r="I12" s="29"/>
    </row>
    <row r="13" spans="1:13" ht="16.5" customHeight="1">
      <c r="A13" s="29"/>
      <c r="B13" s="29"/>
      <c r="C13" s="27"/>
      <c r="D13" s="29"/>
      <c r="E13" s="29"/>
      <c r="F13" s="29"/>
      <c r="G13" s="29"/>
      <c r="H13" s="29"/>
      <c r="I13" s="29"/>
    </row>
    <row r="14" spans="1:13">
      <c r="A14" s="29"/>
      <c r="C14" s="20"/>
      <c r="I14" s="29"/>
    </row>
    <row r="15" spans="1:13" ht="15.75" thickBot="1">
      <c r="A15" s="29"/>
      <c r="B15" s="13" t="s">
        <v>11</v>
      </c>
      <c r="C15" s="16" t="s">
        <v>125</v>
      </c>
      <c r="D15" s="13" t="s">
        <v>8</v>
      </c>
      <c r="E15" s="16" t="str">
        <f>$L$6</f>
        <v>U17M</v>
      </c>
      <c r="F15" s="13" t="s">
        <v>123</v>
      </c>
      <c r="G15" s="30"/>
      <c r="H15" s="30"/>
      <c r="I15" s="29"/>
      <c r="J15" s="20" t="s">
        <v>874</v>
      </c>
    </row>
    <row r="16" spans="1:13">
      <c r="A16" s="29"/>
      <c r="I16" s="29"/>
    </row>
    <row r="17" spans="1:10">
      <c r="A17" s="29"/>
      <c r="B17" s="12" t="s">
        <v>0</v>
      </c>
      <c r="C17" s="12" t="s">
        <v>10</v>
      </c>
      <c r="D17" s="12" t="s">
        <v>9</v>
      </c>
      <c r="E17" s="12"/>
      <c r="F17" s="12" t="s">
        <v>3</v>
      </c>
      <c r="G17" s="12" t="s">
        <v>87</v>
      </c>
      <c r="H17" s="12" t="s">
        <v>91</v>
      </c>
      <c r="I17" s="29"/>
    </row>
    <row r="18" spans="1:10" ht="15.75">
      <c r="A18" s="29"/>
      <c r="B18" s="22">
        <v>11</v>
      </c>
      <c r="C18" s="15">
        <v>1</v>
      </c>
      <c r="D18" s="15" t="str">
        <f>VLOOKUP($B18,'Mtg Entries'!$A$2:$I$300, 2)</f>
        <v xml:space="preserve">ISHANK DHAVAL </v>
      </c>
      <c r="E18" s="15" t="str">
        <f>VLOOKUP($B18,'Mtg Entries'!$A$2:$I$300, 3)</f>
        <v>GHIA</v>
      </c>
      <c r="F18" s="15" t="str">
        <f>VLOOKUP($B18,'Mtg Entries'!$A$2:$I$300, 4)</f>
        <v>Ravi Athletic Group</v>
      </c>
      <c r="G18" s="10">
        <v>37.29</v>
      </c>
      <c r="H18" s="15" t="str">
        <f>VLOOKUP($B18,'Mtg Entries'!$A$2:$I$300, 6)</f>
        <v>U17M</v>
      </c>
      <c r="I18" s="29"/>
    </row>
    <row r="19" spans="1:10" ht="15.75">
      <c r="A19" s="29"/>
      <c r="B19" s="22">
        <v>191</v>
      </c>
      <c r="C19" s="15">
        <v>2</v>
      </c>
      <c r="D19" s="15" t="str">
        <f>VLOOKUP($B19,'Mtg Entries'!$A$2:$I$300, 2)</f>
        <v>William</v>
      </c>
      <c r="E19" s="15" t="str">
        <f>VLOOKUP($B19,'Mtg Entries'!$A$2:$I$300, 3)</f>
        <v>Taylor</v>
      </c>
      <c r="F19" s="15" t="str">
        <f>VLOOKUP($B19,'Mtg Entries'!$A$2:$I$300, 4)</f>
        <v>Yate &amp; District AC</v>
      </c>
      <c r="G19" s="10">
        <v>32.19</v>
      </c>
      <c r="H19" s="15" t="str">
        <f>VLOOKUP($B19,'Mtg Entries'!$A$2:$I$300, 6)</f>
        <v>U17M</v>
      </c>
      <c r="I19" s="29"/>
    </row>
    <row r="20" spans="1:10" ht="15.75">
      <c r="A20" s="29"/>
      <c r="B20" s="26"/>
      <c r="C20" s="27"/>
      <c r="D20" s="27"/>
      <c r="E20" s="27"/>
      <c r="F20" s="27"/>
      <c r="G20" s="28"/>
      <c r="H20" s="15"/>
      <c r="I20" s="29"/>
    </row>
    <row r="21" spans="1:10" ht="15.75" thickBot="1">
      <c r="A21" s="29"/>
      <c r="B21" s="13" t="s">
        <v>11</v>
      </c>
      <c r="C21" s="16" t="s">
        <v>109</v>
      </c>
      <c r="D21" s="13" t="s">
        <v>8</v>
      </c>
      <c r="E21" s="16" t="str">
        <f>$L$5</f>
        <v>U17W</v>
      </c>
      <c r="F21" s="13" t="s">
        <v>123</v>
      </c>
      <c r="G21" s="30"/>
      <c r="H21" s="30"/>
      <c r="I21" s="29"/>
      <c r="J21" s="20" t="s">
        <v>874</v>
      </c>
    </row>
    <row r="22" spans="1:10">
      <c r="A22" s="29"/>
      <c r="I22" s="29"/>
    </row>
    <row r="23" spans="1:10">
      <c r="A23" s="29"/>
      <c r="B23" s="12" t="s">
        <v>0</v>
      </c>
      <c r="C23" s="12" t="s">
        <v>10</v>
      </c>
      <c r="D23" s="12" t="s">
        <v>9</v>
      </c>
      <c r="E23" s="12"/>
      <c r="F23" s="12" t="s">
        <v>3</v>
      </c>
      <c r="G23" s="12" t="s">
        <v>87</v>
      </c>
      <c r="H23" s="12" t="s">
        <v>91</v>
      </c>
      <c r="I23" s="29"/>
    </row>
    <row r="24" spans="1:10" ht="15.75">
      <c r="A24" s="29"/>
      <c r="B24" s="22">
        <v>197</v>
      </c>
      <c r="C24" s="15">
        <v>1</v>
      </c>
      <c r="D24" s="15" t="str">
        <f>VLOOKUP($B24,'Mtg Entries'!$A$2:$I$300, 2)</f>
        <v>Ella</v>
      </c>
      <c r="E24" s="15" t="str">
        <f>VLOOKUP($B24,'Mtg Entries'!$A$2:$I$300, 3)</f>
        <v>Bowell</v>
      </c>
      <c r="F24" s="15" t="str">
        <f>VLOOKUP($B24,'Mtg Entries'!$A$2:$I$300, 4)</f>
        <v>Bristol &amp; West AC</v>
      </c>
      <c r="G24" s="10">
        <v>5.28</v>
      </c>
      <c r="H24" s="15" t="str">
        <f>VLOOKUP($B24,'Mtg Entries'!$A$2:$I$300, 6)</f>
        <v>U17W</v>
      </c>
      <c r="I24" s="29"/>
    </row>
    <row r="25" spans="1:10" ht="15.75">
      <c r="A25" s="29"/>
      <c r="B25" s="22">
        <v>203</v>
      </c>
      <c r="C25" s="15">
        <v>2</v>
      </c>
      <c r="D25" s="15" t="str">
        <f>VLOOKUP($B25,'Mtg Entries'!$A$2:$I$300, 2)</f>
        <v>Ciara</v>
      </c>
      <c r="E25" s="15" t="str">
        <f>VLOOKUP($B25,'Mtg Entries'!$A$2:$I$300, 3)</f>
        <v>Galvin</v>
      </c>
      <c r="F25" s="15" t="str">
        <f>VLOOKUP($B25,'Mtg Entries'!$A$2:$I$300, 4)</f>
        <v>Team Bath AC</v>
      </c>
      <c r="G25" s="10">
        <v>5.13</v>
      </c>
      <c r="H25" s="15" t="str">
        <f>VLOOKUP($B25,'Mtg Entries'!$A$2:$I$300, 6)</f>
        <v>U17W</v>
      </c>
      <c r="I25" s="29"/>
    </row>
    <row r="26" spans="1:10" ht="15.75">
      <c r="A26" s="29"/>
      <c r="B26" s="22">
        <v>205</v>
      </c>
      <c r="C26" s="15">
        <v>3</v>
      </c>
      <c r="D26" s="15" t="str">
        <f>VLOOKUP($B26,'Mtg Entries'!$A$2:$I$300, 2)</f>
        <v>Tamara</v>
      </c>
      <c r="E26" s="15" t="str">
        <f>VLOOKUP($B26,'Mtg Entries'!$A$2:$I$300, 3)</f>
        <v>Jackson</v>
      </c>
      <c r="F26" s="15" t="str">
        <f>VLOOKUP($B26,'Mtg Entries'!$A$2:$I$300, 4)</f>
        <v>Bristol &amp; West AC</v>
      </c>
      <c r="G26" s="10">
        <v>4.63</v>
      </c>
      <c r="H26" s="15" t="str">
        <f>VLOOKUP($B26,'Mtg Entries'!$A$2:$I$300, 6)</f>
        <v>U17W</v>
      </c>
      <c r="I26" s="29"/>
    </row>
    <row r="27" spans="1:10" ht="15.75">
      <c r="A27" s="29"/>
      <c r="B27" s="22">
        <v>212</v>
      </c>
      <c r="C27" s="15">
        <v>4</v>
      </c>
      <c r="D27" s="15" t="str">
        <f>VLOOKUP($B27,'Mtg Entries'!$A$2:$I$300, 2)</f>
        <v>Ellie</v>
      </c>
      <c r="E27" s="15" t="str">
        <f>VLOOKUP($B27,'Mtg Entries'!$A$2:$I$300, 3)</f>
        <v>Siegle</v>
      </c>
      <c r="F27" s="15" t="str">
        <f>VLOOKUP($B27,'Mtg Entries'!$A$2:$I$300, 4)</f>
        <v>North Somerset AC</v>
      </c>
      <c r="G27" s="10">
        <v>4.4400000000000004</v>
      </c>
      <c r="H27" s="15" t="str">
        <f>VLOOKUP($B27,'Mtg Entries'!$A$2:$I$300, 6)</f>
        <v>U17W</v>
      </c>
      <c r="I27" s="29"/>
    </row>
    <row r="28" spans="1:10">
      <c r="A28" s="29"/>
      <c r="B28" s="11">
        <v>213</v>
      </c>
      <c r="C28" s="15">
        <v>5</v>
      </c>
      <c r="D28" s="15" t="str">
        <f>VLOOKUP($B28,'Mtg Entries'!$A$2:$I$300, 2)</f>
        <v>Izzy</v>
      </c>
      <c r="E28" s="15" t="str">
        <f>VLOOKUP($B28,'Mtg Entries'!$A$2:$I$300, 3)</f>
        <v>Turner</v>
      </c>
      <c r="F28" s="15" t="str">
        <f>VLOOKUP($B28,'Mtg Entries'!$A$2:$I$300, 4)</f>
        <v>North Somerset AC</v>
      </c>
      <c r="G28" s="10">
        <v>4.04</v>
      </c>
      <c r="H28" s="15" t="str">
        <f>VLOOKUP($B28,'Mtg Entries'!$A$2:$I$300, 6)</f>
        <v>U17W</v>
      </c>
      <c r="I28" s="29"/>
    </row>
    <row r="29" spans="1:10">
      <c r="A29" s="29"/>
      <c r="C29" s="20"/>
      <c r="I29" s="29"/>
    </row>
    <row r="30" spans="1:10" ht="15.75" thickBot="1">
      <c r="A30" s="29"/>
      <c r="B30" s="13" t="s">
        <v>11</v>
      </c>
      <c r="C30" s="16" t="s">
        <v>109</v>
      </c>
      <c r="D30" s="13" t="s">
        <v>8</v>
      </c>
      <c r="E30" s="16" t="str">
        <f>$L$6</f>
        <v>U17M</v>
      </c>
      <c r="F30" s="13" t="s">
        <v>123</v>
      </c>
      <c r="G30" s="16"/>
      <c r="H30" s="13"/>
      <c r="I30" s="29"/>
      <c r="J30" s="20" t="s">
        <v>874</v>
      </c>
    </row>
    <row r="31" spans="1:10">
      <c r="A31" s="29"/>
      <c r="I31" s="29"/>
    </row>
    <row r="32" spans="1:10">
      <c r="A32" s="29"/>
      <c r="B32" s="12" t="s">
        <v>0</v>
      </c>
      <c r="C32" s="12" t="s">
        <v>10</v>
      </c>
      <c r="D32" s="12" t="s">
        <v>9</v>
      </c>
      <c r="E32" s="12"/>
      <c r="F32" s="12" t="s">
        <v>3</v>
      </c>
      <c r="G32" s="12" t="s">
        <v>87</v>
      </c>
      <c r="H32" s="12" t="s">
        <v>91</v>
      </c>
      <c r="I32" s="29"/>
    </row>
    <row r="33" spans="1:10" ht="15.75">
      <c r="A33" s="29"/>
      <c r="B33" s="22">
        <v>168</v>
      </c>
      <c r="C33" s="15">
        <v>1</v>
      </c>
      <c r="D33" s="15" t="str">
        <f>VLOOKUP($B33,'Mtg Entries'!$A$2:$I$300, 2)</f>
        <v>Ethan</v>
      </c>
      <c r="E33" s="15" t="str">
        <f>VLOOKUP($B33,'Mtg Entries'!$A$2:$I$300, 3)</f>
        <v>Canning</v>
      </c>
      <c r="F33" s="15" t="str">
        <f>VLOOKUP($B33,'Mtg Entries'!$A$2:$I$300, 4)</f>
        <v>Bristol &amp; West AC</v>
      </c>
      <c r="G33" s="10">
        <v>5.8</v>
      </c>
      <c r="H33" s="15" t="str">
        <f>VLOOKUP($B33,'Mtg Entries'!$A$2:$I$300, 6)</f>
        <v>U17M</v>
      </c>
      <c r="I33" s="29"/>
    </row>
    <row r="34" spans="1:10" ht="15.75">
      <c r="A34" s="29"/>
      <c r="B34" s="22">
        <v>174</v>
      </c>
      <c r="C34" s="15">
        <v>2</v>
      </c>
      <c r="D34" s="15" t="str">
        <f>VLOOKUP($B34,'Mtg Entries'!$A$2:$I$300, 2)</f>
        <v>Conor</v>
      </c>
      <c r="E34" s="15" t="str">
        <f>VLOOKUP($B34,'Mtg Entries'!$A$2:$I$300, 3)</f>
        <v>Hewitt</v>
      </c>
      <c r="F34" s="15" t="str">
        <f>VLOOKUP($B34,'Mtg Entries'!$A$2:$I$300, 4)</f>
        <v>North Somerset AC</v>
      </c>
      <c r="G34" s="10">
        <v>5.51</v>
      </c>
      <c r="H34" s="15" t="str">
        <f>VLOOKUP($B34,'Mtg Entries'!$A$2:$I$300, 6)</f>
        <v>U17M</v>
      </c>
      <c r="I34" s="29"/>
    </row>
    <row r="35" spans="1:10" ht="15.75">
      <c r="A35" s="29"/>
      <c r="B35" s="22">
        <v>171</v>
      </c>
      <c r="C35" s="15">
        <v>3</v>
      </c>
      <c r="D35" s="15" t="str">
        <f>VLOOKUP($B35,'Mtg Entries'!$A$2:$I$300, 2)</f>
        <v>Alex</v>
      </c>
      <c r="E35" s="15" t="str">
        <f>VLOOKUP($B35,'Mtg Entries'!$A$2:$I$300, 3)</f>
        <v>Davies</v>
      </c>
      <c r="F35" s="15">
        <f>VLOOKUP($B35,'Mtg Entries'!$A$2:$I$300, 4)</f>
        <v>0</v>
      </c>
      <c r="G35" s="10">
        <v>4.96</v>
      </c>
      <c r="H35" s="15" t="str">
        <f>VLOOKUP($B35,'Mtg Entries'!$A$2:$I$300, 6)</f>
        <v>U17M</v>
      </c>
      <c r="I35" s="29"/>
    </row>
    <row r="36" spans="1:10">
      <c r="A36" s="29"/>
      <c r="B36" s="11">
        <v>165</v>
      </c>
      <c r="C36" s="15">
        <v>4</v>
      </c>
      <c r="D36" s="15" t="str">
        <f>VLOOKUP($B36,'Mtg Entries'!$A$2:$I$300, 2)</f>
        <v>Alexander</v>
      </c>
      <c r="E36" s="15" t="str">
        <f>VLOOKUP($B36,'Mtg Entries'!$A$2:$I$300, 3)</f>
        <v>Boyd</v>
      </c>
      <c r="F36" s="15" t="str">
        <f>VLOOKUP($B36,'Mtg Entries'!$A$2:$I$300, 4)</f>
        <v>North Somerset AC</v>
      </c>
      <c r="G36" s="10">
        <v>4.96</v>
      </c>
      <c r="H36" s="15" t="str">
        <f>VLOOKUP($B36,'Mtg Entries'!$A$2:$I$300, 6)</f>
        <v>U17M</v>
      </c>
      <c r="I36" s="29"/>
    </row>
    <row r="37" spans="1:10">
      <c r="A37" s="29"/>
      <c r="B37" s="11">
        <v>192</v>
      </c>
      <c r="C37" s="15">
        <v>5</v>
      </c>
      <c r="D37" s="15" t="str">
        <f>VLOOKUP($B37,'Mtg Entries'!$A$2:$I$300, 2)</f>
        <v>Oliver</v>
      </c>
      <c r="E37" s="15" t="str">
        <f>VLOOKUP($B37,'Mtg Entries'!$A$2:$I$300, 3)</f>
        <v>Thistlewood</v>
      </c>
      <c r="F37" s="15" t="str">
        <f>VLOOKUP($B37,'Mtg Entries'!$A$2:$I$300, 4)</f>
        <v>Bristol &amp; West AC</v>
      </c>
      <c r="G37" s="10">
        <v>3.92</v>
      </c>
      <c r="H37" s="15" t="str">
        <f>VLOOKUP($B37,'Mtg Entries'!$A$2:$I$300, 6)</f>
        <v>U17M</v>
      </c>
      <c r="I37" s="29"/>
    </row>
    <row r="38" spans="1:10">
      <c r="A38" s="29"/>
      <c r="B38" s="27"/>
      <c r="C38" s="27"/>
      <c r="D38" s="27"/>
      <c r="E38" s="27"/>
      <c r="F38" s="27"/>
      <c r="G38" s="28"/>
      <c r="H38" s="27"/>
      <c r="I38" s="29"/>
    </row>
    <row r="39" spans="1:10" ht="15.75" thickBot="1">
      <c r="A39" s="29"/>
      <c r="B39" s="13" t="s">
        <v>11</v>
      </c>
      <c r="C39" s="16" t="s">
        <v>110</v>
      </c>
      <c r="D39" s="13" t="s">
        <v>8</v>
      </c>
      <c r="E39" s="16" t="str">
        <f>$L$5</f>
        <v>U17W</v>
      </c>
      <c r="F39" s="13" t="s">
        <v>123</v>
      </c>
      <c r="G39" s="30"/>
      <c r="H39" s="13"/>
      <c r="I39" s="29"/>
      <c r="J39" s="20" t="s">
        <v>874</v>
      </c>
    </row>
    <row r="40" spans="1:10">
      <c r="A40" s="29"/>
      <c r="I40" s="29"/>
    </row>
    <row r="41" spans="1:10">
      <c r="A41" s="29"/>
      <c r="B41" s="12" t="s">
        <v>0</v>
      </c>
      <c r="C41" s="12" t="s">
        <v>10</v>
      </c>
      <c r="D41" s="12" t="s">
        <v>9</v>
      </c>
      <c r="E41" s="12"/>
      <c r="F41" s="12" t="s">
        <v>3</v>
      </c>
      <c r="G41" s="12" t="s">
        <v>87</v>
      </c>
      <c r="H41" s="12" t="s">
        <v>91</v>
      </c>
      <c r="I41" s="29"/>
    </row>
    <row r="42" spans="1:10" ht="15.75">
      <c r="A42" s="29"/>
      <c r="B42" s="22">
        <v>200</v>
      </c>
      <c r="C42" s="15">
        <v>1</v>
      </c>
      <c r="D42" s="15" t="str">
        <f>VLOOKUP($B42,'Mtg Entries'!$A$2:$I$300, 2)</f>
        <v>Ruby</v>
      </c>
      <c r="E42" s="15" t="str">
        <f>VLOOKUP($B42,'Mtg Entries'!$A$2:$I$300, 3)</f>
        <v>Donaldson</v>
      </c>
      <c r="F42" s="15" t="str">
        <f>VLOOKUP($B42,'Mtg Entries'!$A$2:$I$300, 4)</f>
        <v>North Somerset AC</v>
      </c>
      <c r="G42" s="10">
        <v>1.52</v>
      </c>
      <c r="H42" s="15" t="str">
        <f>VLOOKUP($B42,'Mtg Entries'!$A$2:$I$300, 6)</f>
        <v>U17W</v>
      </c>
      <c r="I42" s="29"/>
    </row>
    <row r="43" spans="1:10" ht="15.75">
      <c r="A43" s="29"/>
      <c r="B43" s="22">
        <v>203</v>
      </c>
      <c r="C43" s="15">
        <v>2</v>
      </c>
      <c r="D43" s="15" t="str">
        <f>VLOOKUP($B43,'Mtg Entries'!$A$2:$I$300, 2)</f>
        <v>Ciara</v>
      </c>
      <c r="E43" s="15" t="str">
        <f>VLOOKUP($B43,'Mtg Entries'!$A$2:$I$300, 3)</f>
        <v>Galvin</v>
      </c>
      <c r="F43" s="15" t="str">
        <f>VLOOKUP($B43,'Mtg Entries'!$A$2:$I$300, 4)</f>
        <v>Team Bath AC</v>
      </c>
      <c r="G43" s="10">
        <v>1.47</v>
      </c>
      <c r="H43" s="15" t="str">
        <f>VLOOKUP($B43,'Mtg Entries'!$A$2:$I$300, 6)</f>
        <v>U17W</v>
      </c>
      <c r="I43" s="29"/>
    </row>
    <row r="44" spans="1:10" ht="15.75">
      <c r="A44" s="29"/>
      <c r="B44" s="22">
        <v>208</v>
      </c>
      <c r="C44" s="15">
        <v>3</v>
      </c>
      <c r="D44" s="15" t="str">
        <f>VLOOKUP($B44,'Mtg Entries'!$A$2:$I$300, 2)</f>
        <v>Mayalee</v>
      </c>
      <c r="E44" s="15" t="str">
        <f>VLOOKUP($B44,'Mtg Entries'!$A$2:$I$300, 3)</f>
        <v>Osola</v>
      </c>
      <c r="F44" s="15" t="str">
        <f>VLOOKUP($B44,'Mtg Entries'!$A$2:$I$300, 4)</f>
        <v>Bristol &amp; West AC</v>
      </c>
      <c r="G44" s="10">
        <v>1.42</v>
      </c>
      <c r="H44" s="15" t="str">
        <f>VLOOKUP($B44,'Mtg Entries'!$A$2:$I$300, 6)</f>
        <v>U17W</v>
      </c>
      <c r="I44" s="29"/>
    </row>
    <row r="45" spans="1:10">
      <c r="A45" s="29"/>
      <c r="C45" s="20"/>
      <c r="I45" s="29"/>
    </row>
    <row r="46" spans="1:10" ht="15.75" thickBot="1">
      <c r="A46" s="29"/>
      <c r="B46" s="13" t="s">
        <v>11</v>
      </c>
      <c r="C46" s="16" t="s">
        <v>110</v>
      </c>
      <c r="D46" s="13" t="s">
        <v>8</v>
      </c>
      <c r="E46" s="16" t="str">
        <f>$L$6</f>
        <v>U17M</v>
      </c>
      <c r="F46" s="13" t="s">
        <v>123</v>
      </c>
      <c r="G46" s="30"/>
      <c r="H46" s="30"/>
      <c r="I46" s="29"/>
      <c r="J46" s="20" t="s">
        <v>874</v>
      </c>
    </row>
    <row r="47" spans="1:10">
      <c r="A47" s="29"/>
      <c r="I47" s="29"/>
    </row>
    <row r="48" spans="1:10">
      <c r="A48" s="29"/>
      <c r="B48" s="12" t="s">
        <v>0</v>
      </c>
      <c r="C48" s="12" t="s">
        <v>10</v>
      </c>
      <c r="D48" s="12" t="s">
        <v>9</v>
      </c>
      <c r="E48" s="12"/>
      <c r="F48" s="12" t="s">
        <v>3</v>
      </c>
      <c r="G48" s="12" t="s">
        <v>87</v>
      </c>
      <c r="H48" s="12" t="s">
        <v>91</v>
      </c>
      <c r="I48" s="29"/>
    </row>
    <row r="49" spans="1:10" ht="15.75">
      <c r="A49" s="29"/>
      <c r="B49" s="22">
        <v>174</v>
      </c>
      <c r="C49" s="15">
        <v>1</v>
      </c>
      <c r="D49" s="15" t="str">
        <f>VLOOKUP($B49,'Mtg Entries'!$A$2:$I$300, 2)</f>
        <v>Conor</v>
      </c>
      <c r="E49" s="15" t="str">
        <f>VLOOKUP($B49,'Mtg Entries'!$A$2:$I$300, 3)</f>
        <v>Hewitt</v>
      </c>
      <c r="F49" s="15" t="str">
        <f>VLOOKUP($B49,'Mtg Entries'!$A$2:$I$300, 4)</f>
        <v>North Somerset AC</v>
      </c>
      <c r="G49" s="10">
        <v>1.62</v>
      </c>
      <c r="H49" s="15" t="str">
        <f>VLOOKUP($B49,'Mtg Entries'!$A$2:$I$300, 6)</f>
        <v>U17M</v>
      </c>
      <c r="I49" s="29"/>
    </row>
    <row r="50" spans="1:10">
      <c r="A50" s="29"/>
      <c r="B50" s="27"/>
      <c r="C50" s="27"/>
      <c r="D50" s="27"/>
      <c r="E50" s="27"/>
      <c r="F50" s="27"/>
      <c r="G50" s="28"/>
      <c r="H50" s="27"/>
      <c r="I50" s="29"/>
    </row>
    <row r="51" spans="1:10" ht="15.75" thickBot="1">
      <c r="A51" s="29"/>
      <c r="B51" s="13" t="s">
        <v>11</v>
      </c>
      <c r="C51" s="16" t="s">
        <v>129</v>
      </c>
      <c r="D51" s="13" t="s">
        <v>8</v>
      </c>
      <c r="E51" s="16" t="str">
        <f>$L$5</f>
        <v>U17W</v>
      </c>
      <c r="F51" s="13" t="s">
        <v>123</v>
      </c>
      <c r="G51" s="30"/>
      <c r="H51" s="13"/>
      <c r="I51" s="29"/>
      <c r="J51" s="20" t="s">
        <v>874</v>
      </c>
    </row>
    <row r="52" spans="1:10">
      <c r="A52" s="29"/>
      <c r="I52" s="29"/>
    </row>
    <row r="53" spans="1:10">
      <c r="A53" s="29"/>
      <c r="B53" s="12" t="s">
        <v>0</v>
      </c>
      <c r="C53" s="12" t="s">
        <v>10</v>
      </c>
      <c r="D53" s="12" t="s">
        <v>9</v>
      </c>
      <c r="E53" s="12"/>
      <c r="F53" s="12" t="s">
        <v>3</v>
      </c>
      <c r="G53" s="12" t="s">
        <v>87</v>
      </c>
      <c r="H53" s="12" t="s">
        <v>91</v>
      </c>
      <c r="I53" s="29"/>
    </row>
    <row r="54" spans="1:10" ht="15.75">
      <c r="A54" s="29"/>
      <c r="B54" s="22">
        <v>214</v>
      </c>
      <c r="C54" s="15">
        <v>1</v>
      </c>
      <c r="D54" s="15" t="str">
        <f>VLOOKUP($B54,'Mtg Entries'!$A$2:$I$300, 2)</f>
        <v>Felicity</v>
      </c>
      <c r="E54" s="15" t="str">
        <f>VLOOKUP($B54,'Mtg Entries'!$A$2:$I$300, 3)</f>
        <v>Whiteway</v>
      </c>
      <c r="F54" s="15" t="str">
        <f>VLOOKUP($B54,'Mtg Entries'!$A$2:$I$300, 4)</f>
        <v>Yate &amp; District AC</v>
      </c>
      <c r="G54" s="10">
        <v>44.9</v>
      </c>
      <c r="H54" s="15" t="str">
        <f>VLOOKUP($B54,'Mtg Entries'!$A$2:$I$300, 6)</f>
        <v>U17W</v>
      </c>
      <c r="I54" s="29"/>
    </row>
    <row r="55" spans="1:10">
      <c r="C55" s="20"/>
    </row>
    <row r="56" spans="1:10" ht="15.75" thickBot="1">
      <c r="B56" s="13" t="s">
        <v>11</v>
      </c>
      <c r="C56" s="16" t="s">
        <v>129</v>
      </c>
      <c r="D56" s="13" t="s">
        <v>8</v>
      </c>
      <c r="E56" s="16" t="str">
        <f>$L$6</f>
        <v>U17M</v>
      </c>
      <c r="F56" s="13" t="s">
        <v>123</v>
      </c>
      <c r="G56" s="30"/>
      <c r="H56" s="30"/>
      <c r="J56" s="20" t="s">
        <v>874</v>
      </c>
    </row>
    <row r="58" spans="1:10">
      <c r="B58" s="12" t="s">
        <v>0</v>
      </c>
      <c r="C58" s="12" t="s">
        <v>10</v>
      </c>
      <c r="D58" s="12" t="s">
        <v>9</v>
      </c>
      <c r="E58" s="12"/>
      <c r="F58" s="12" t="s">
        <v>3</v>
      </c>
      <c r="G58" s="12" t="s">
        <v>87</v>
      </c>
      <c r="H58" s="12" t="s">
        <v>91</v>
      </c>
    </row>
    <row r="59" spans="1:10" ht="15.75">
      <c r="B59" s="22">
        <v>9</v>
      </c>
      <c r="C59" s="15">
        <v>1</v>
      </c>
      <c r="D59" s="15" t="str">
        <f>VLOOKUP($B59,'Mtg Entries'!$A$2:$I$300, 2)</f>
        <v xml:space="preserve">URVISH  NAVDEEP  </v>
      </c>
      <c r="E59" s="15" t="str">
        <f>VLOOKUP($B59,'Mtg Entries'!$A$2:$I$300, 3)</f>
        <v>UPPAL</v>
      </c>
      <c r="F59" s="15" t="str">
        <f>VLOOKUP($B59,'Mtg Entries'!$A$2:$I$300, 4)</f>
        <v>Ravi Athletic Group</v>
      </c>
      <c r="G59" s="10">
        <v>21.94</v>
      </c>
      <c r="H59" s="15" t="str">
        <f>VLOOKUP($B59,'Mtg Entries'!$A$2:$I$300, 6)</f>
        <v>U17M</v>
      </c>
      <c r="I59" s="20" t="s">
        <v>826</v>
      </c>
    </row>
    <row r="60" spans="1:10" s="29" customFormat="1"/>
    <row r="61" spans="1:10" s="29" customFormat="1" ht="15.75" thickBot="1">
      <c r="B61" s="13" t="s">
        <v>11</v>
      </c>
      <c r="C61" s="16" t="s">
        <v>130</v>
      </c>
      <c r="D61" s="13" t="s">
        <v>8</v>
      </c>
      <c r="E61" s="16" t="str">
        <f>$L$5</f>
        <v>U17W</v>
      </c>
      <c r="F61" s="13" t="s">
        <v>123</v>
      </c>
      <c r="G61" s="30"/>
      <c r="H61" s="13"/>
      <c r="J61" s="20" t="s">
        <v>874</v>
      </c>
    </row>
    <row r="63" spans="1:10">
      <c r="B63" s="12" t="s">
        <v>0</v>
      </c>
      <c r="C63" s="12" t="s">
        <v>10</v>
      </c>
      <c r="D63" s="12" t="s">
        <v>9</v>
      </c>
      <c r="E63" s="12"/>
      <c r="F63" s="12" t="s">
        <v>3</v>
      </c>
      <c r="G63" s="12" t="s">
        <v>87</v>
      </c>
      <c r="H63" s="12" t="s">
        <v>91</v>
      </c>
    </row>
    <row r="64" spans="1:10" ht="15.75">
      <c r="B64" s="22">
        <v>210</v>
      </c>
      <c r="C64" s="15">
        <v>1</v>
      </c>
      <c r="D64" s="15" t="str">
        <f>VLOOKUP($B64,'Mtg Entries'!$A$2:$I$300, 2)</f>
        <v>Nyree</v>
      </c>
      <c r="E64" s="15" t="str">
        <f>VLOOKUP($B64,'Mtg Entries'!$A$2:$I$300, 3)</f>
        <v>Perry</v>
      </c>
      <c r="F64" s="15" t="str">
        <f>VLOOKUP($B64,'Mtg Entries'!$A$2:$I$300, 4)</f>
        <v>Bristol &amp; West AC</v>
      </c>
      <c r="G64" s="10">
        <v>3.35</v>
      </c>
      <c r="H64" s="15" t="str">
        <f>VLOOKUP($B64,'Mtg Entries'!$A$2:$I$300, 6)</f>
        <v>U17W</v>
      </c>
    </row>
    <row r="65" spans="2:10">
      <c r="C65" s="20"/>
    </row>
    <row r="66" spans="2:10" ht="15.75" thickBot="1">
      <c r="B66" s="13" t="s">
        <v>11</v>
      </c>
      <c r="C66" s="16" t="s">
        <v>131</v>
      </c>
      <c r="D66" s="13" t="s">
        <v>8</v>
      </c>
      <c r="E66" s="16" t="str">
        <f>$L$5</f>
        <v>U17W</v>
      </c>
      <c r="F66" s="13" t="s">
        <v>123</v>
      </c>
      <c r="G66" s="30"/>
      <c r="H66" s="13"/>
      <c r="J66" s="20" t="s">
        <v>874</v>
      </c>
    </row>
    <row r="68" spans="2:10">
      <c r="B68" s="12" t="s">
        <v>0</v>
      </c>
      <c r="C68" s="12" t="s">
        <v>10</v>
      </c>
      <c r="D68" s="12" t="s">
        <v>9</v>
      </c>
      <c r="E68" s="12"/>
      <c r="F68" s="12" t="s">
        <v>3</v>
      </c>
      <c r="G68" s="12" t="s">
        <v>87</v>
      </c>
      <c r="H68" s="12" t="s">
        <v>91</v>
      </c>
    </row>
    <row r="69" spans="2:10" ht="15.75">
      <c r="B69" s="22">
        <v>202</v>
      </c>
      <c r="C69" s="15">
        <v>1</v>
      </c>
      <c r="D69" s="15" t="str">
        <f>VLOOKUP($B69,'Mtg Entries'!$A$2:$I$300, 2)</f>
        <v>Rosa May</v>
      </c>
      <c r="E69" s="15" t="str">
        <f>VLOOKUP($B69,'Mtg Entries'!$A$2:$I$300, 3)</f>
        <v>Ford</v>
      </c>
      <c r="F69" s="15" t="str">
        <f>VLOOKUP($B69,'Mtg Entries'!$A$2:$I$300, 4)</f>
        <v>North Somerset AC</v>
      </c>
      <c r="G69" s="10">
        <v>10.68</v>
      </c>
      <c r="H69" s="15" t="str">
        <f>VLOOKUP($B69,'Mtg Entries'!$A$2:$I$300, 6)</f>
        <v>U17W</v>
      </c>
    </row>
    <row r="70" spans="2:10">
      <c r="B70" s="11">
        <v>212</v>
      </c>
      <c r="C70" s="15">
        <v>2</v>
      </c>
      <c r="D70" s="15" t="str">
        <f>VLOOKUP($B70,'Mtg Entries'!$A$2:$I$300, 2)</f>
        <v>Ellie</v>
      </c>
      <c r="E70" s="15" t="str">
        <f>VLOOKUP($B70,'Mtg Entries'!$A$2:$I$300, 3)</f>
        <v>Siegle</v>
      </c>
      <c r="F70" s="15" t="str">
        <f>VLOOKUP($B70,'Mtg Entries'!$A$2:$I$300, 4)</f>
        <v>North Somerset AC</v>
      </c>
      <c r="G70" s="10">
        <v>9.81</v>
      </c>
      <c r="H70" s="15" t="str">
        <f>VLOOKUP($B70,'Mtg Entries'!$A$2:$I$300, 6)</f>
        <v>U17W</v>
      </c>
    </row>
    <row r="71" spans="2:10">
      <c r="C71" s="20"/>
    </row>
    <row r="72" spans="2:10" ht="15.75" thickBot="1">
      <c r="B72" s="13" t="s">
        <v>11</v>
      </c>
      <c r="C72" s="16" t="s">
        <v>131</v>
      </c>
      <c r="D72" s="13" t="s">
        <v>8</v>
      </c>
      <c r="E72" s="16" t="str">
        <f>$L$6</f>
        <v>U17M</v>
      </c>
      <c r="F72" s="13" t="s">
        <v>123</v>
      </c>
      <c r="G72" s="30"/>
      <c r="H72" s="30"/>
      <c r="J72" s="20" t="s">
        <v>874</v>
      </c>
    </row>
    <row r="74" spans="2:10">
      <c r="B74" s="12" t="s">
        <v>0</v>
      </c>
      <c r="C74" s="12" t="s">
        <v>10</v>
      </c>
      <c r="D74" s="12" t="s">
        <v>9</v>
      </c>
      <c r="E74" s="12"/>
      <c r="F74" s="12" t="s">
        <v>3</v>
      </c>
      <c r="G74" s="12" t="s">
        <v>87</v>
      </c>
      <c r="H74" s="12" t="s">
        <v>91</v>
      </c>
    </row>
    <row r="75" spans="2:10" ht="15.75">
      <c r="B75" s="22">
        <v>177</v>
      </c>
      <c r="C75" s="15">
        <v>1</v>
      </c>
      <c r="D75" s="15" t="str">
        <f>VLOOKUP($B75,'Mtg Entries'!$A$2:$I$300, 2)</f>
        <v>George</v>
      </c>
      <c r="E75" s="15" t="str">
        <f>VLOOKUP($B75,'Mtg Entries'!$A$2:$I$300, 3)</f>
        <v>Isgrove</v>
      </c>
      <c r="F75" s="15" t="str">
        <f>VLOOKUP($B75,'Mtg Entries'!$A$2:$I$300, 4)</f>
        <v>Bristol &amp; West AC</v>
      </c>
      <c r="G75" s="10">
        <v>13.39</v>
      </c>
      <c r="H75" s="15" t="str">
        <f>VLOOKUP($B75,'Mtg Entries'!$A$2:$I$300, 6)</f>
        <v>U17M</v>
      </c>
    </row>
    <row r="76" spans="2:10" ht="15.75">
      <c r="B76" s="22">
        <v>187</v>
      </c>
      <c r="C76" s="15">
        <v>2</v>
      </c>
      <c r="D76" s="15" t="str">
        <f>VLOOKUP($B76,'Mtg Entries'!$A$2:$I$300, 2)</f>
        <v>Destiny</v>
      </c>
      <c r="E76" s="15" t="str">
        <f>VLOOKUP($B76,'Mtg Entries'!$A$2:$I$300, 3)</f>
        <v>Sadiku</v>
      </c>
      <c r="F76" s="15" t="str">
        <f>VLOOKUP($B76,'Mtg Entries'!$A$2:$I$300, 4)</f>
        <v>Bristol &amp; West AC</v>
      </c>
      <c r="G76" s="10">
        <v>13.1</v>
      </c>
      <c r="H76" s="15" t="str">
        <f>VLOOKUP($B76,'Mtg Entries'!$A$2:$I$300, 6)</f>
        <v>U17M</v>
      </c>
    </row>
    <row r="77" spans="2:10">
      <c r="C77" s="20"/>
    </row>
    <row r="78" spans="2:10" ht="15.75" thickBot="1">
      <c r="B78" s="13" t="s">
        <v>11</v>
      </c>
      <c r="C78" s="16" t="s">
        <v>114</v>
      </c>
      <c r="D78" s="13" t="s">
        <v>8</v>
      </c>
      <c r="E78" s="16" t="str">
        <f>$L$5</f>
        <v>U17W</v>
      </c>
      <c r="F78" s="13" t="s">
        <v>123</v>
      </c>
      <c r="G78" s="31" t="s">
        <v>135</v>
      </c>
      <c r="H78" s="44">
        <v>1</v>
      </c>
      <c r="I78" s="37" t="s">
        <v>136</v>
      </c>
      <c r="J78" s="20" t="s">
        <v>874</v>
      </c>
    </row>
    <row r="79" spans="2:10">
      <c r="C79" s="20"/>
    </row>
    <row r="80" spans="2:10">
      <c r="B80" s="12" t="s">
        <v>0</v>
      </c>
      <c r="C80" s="12" t="s">
        <v>10</v>
      </c>
      <c r="D80" s="12" t="s">
        <v>9</v>
      </c>
      <c r="E80" s="12"/>
      <c r="F80" s="12" t="s">
        <v>3</v>
      </c>
      <c r="G80" s="12" t="s">
        <v>90</v>
      </c>
      <c r="H80" s="12" t="s">
        <v>91</v>
      </c>
    </row>
    <row r="81" spans="2:10" ht="15.75">
      <c r="B81" s="22">
        <v>205</v>
      </c>
      <c r="C81" s="15">
        <v>1</v>
      </c>
      <c r="D81" s="15" t="str">
        <f>VLOOKUP($B81,'Mtg Entries'!$A$2:$I$300, 2)</f>
        <v>Tamara</v>
      </c>
      <c r="E81" s="15" t="str">
        <f>VLOOKUP($B81,'Mtg Entries'!$A$2:$I$300, 3)</f>
        <v>Jackson</v>
      </c>
      <c r="F81" s="15" t="str">
        <f>VLOOKUP($B81,'Mtg Entries'!$A$2:$I$300, 4)</f>
        <v>Bristol &amp; West AC</v>
      </c>
      <c r="G81" s="10">
        <v>12.45</v>
      </c>
      <c r="H81" s="15" t="str">
        <f>VLOOKUP($B81,'Mtg Entries'!$A$2:$I$300, 6)</f>
        <v>U17W</v>
      </c>
    </row>
    <row r="82" spans="2:10" ht="15.75">
      <c r="B82" s="22">
        <v>211</v>
      </c>
      <c r="C82" s="15">
        <v>2</v>
      </c>
      <c r="D82" s="15" t="str">
        <f>VLOOKUP($B82,'Mtg Entries'!$A$2:$I$300, 2)</f>
        <v>Nyah</v>
      </c>
      <c r="E82" s="15" t="str">
        <f>VLOOKUP($B82,'Mtg Entries'!$A$2:$I$300, 3)</f>
        <v>Reuter</v>
      </c>
      <c r="F82" s="15" t="str">
        <f>VLOOKUP($B82,'Mtg Entries'!$A$2:$I$300, 4)</f>
        <v>Bristol &amp; West AC</v>
      </c>
      <c r="G82" s="10">
        <v>13.11</v>
      </c>
      <c r="H82" s="15" t="str">
        <f>VLOOKUP($B82,'Mtg Entries'!$A$2:$I$300, 6)</f>
        <v>U17W</v>
      </c>
    </row>
    <row r="83" spans="2:10" ht="15.75">
      <c r="B83" s="22">
        <v>201</v>
      </c>
      <c r="C83" s="15">
        <v>3</v>
      </c>
      <c r="D83" s="15" t="str">
        <f>VLOOKUP($B83,'Mtg Entries'!$A$2:$I$300, 2)</f>
        <v>Abella</v>
      </c>
      <c r="E83" s="15" t="str">
        <f>VLOOKUP($B83,'Mtg Entries'!$A$2:$I$300, 3)</f>
        <v>Duncan</v>
      </c>
      <c r="F83" s="15" t="str">
        <f>VLOOKUP($B83,'Mtg Entries'!$A$2:$I$300, 4)</f>
        <v>Bristol &amp; West AC</v>
      </c>
      <c r="G83" s="10">
        <v>14.25</v>
      </c>
      <c r="H83" s="15" t="str">
        <f>VLOOKUP($B83,'Mtg Entries'!$A$2:$I$300, 6)</f>
        <v>U17W</v>
      </c>
    </row>
    <row r="84" spans="2:10" ht="15.75">
      <c r="B84" s="22">
        <v>196</v>
      </c>
      <c r="C84" s="15">
        <v>4</v>
      </c>
      <c r="D84" s="15" t="str">
        <f>VLOOKUP($B84,'Mtg Entries'!$A$2:$I$300, 2)</f>
        <v>Rivie</v>
      </c>
      <c r="E84" s="15" t="str">
        <f>VLOOKUP($B84,'Mtg Entries'!$A$2:$I$300, 3)</f>
        <v>Bates</v>
      </c>
      <c r="F84" s="15" t="str">
        <f>VLOOKUP($B84,'Mtg Entries'!$A$2:$I$300, 4)</f>
        <v>Bristol &amp; West AC</v>
      </c>
      <c r="G84" s="10">
        <v>15.71</v>
      </c>
      <c r="H84" s="15" t="str">
        <f>VLOOKUP($B84,'Mtg Entries'!$A$2:$I$300, 6)</f>
        <v>U17W</v>
      </c>
    </row>
    <row r="86" spans="2:10" ht="15.75" thickBot="1">
      <c r="B86" s="13" t="s">
        <v>11</v>
      </c>
      <c r="C86" s="16" t="s">
        <v>115</v>
      </c>
      <c r="D86" s="13" t="s">
        <v>8</v>
      </c>
      <c r="E86" s="16" t="str">
        <f>$L$6</f>
        <v>U17M</v>
      </c>
      <c r="F86" s="13" t="s">
        <v>123</v>
      </c>
      <c r="G86" s="31" t="s">
        <v>135</v>
      </c>
      <c r="H86" s="35">
        <v>2.1</v>
      </c>
      <c r="I86" s="37" t="s">
        <v>136</v>
      </c>
      <c r="J86" s="20" t="s">
        <v>874</v>
      </c>
    </row>
    <row r="87" spans="2:10">
      <c r="C87" s="20"/>
    </row>
    <row r="88" spans="2:10">
      <c r="B88" s="12" t="s">
        <v>0</v>
      </c>
      <c r="C88" s="12" t="s">
        <v>10</v>
      </c>
      <c r="D88" s="12" t="s">
        <v>9</v>
      </c>
      <c r="E88" s="12"/>
      <c r="F88" s="12" t="s">
        <v>3</v>
      </c>
      <c r="G88" s="12" t="s">
        <v>90</v>
      </c>
      <c r="H88" s="12" t="s">
        <v>91</v>
      </c>
    </row>
    <row r="89" spans="2:10">
      <c r="B89" s="11">
        <v>177</v>
      </c>
      <c r="C89" s="15">
        <v>1</v>
      </c>
      <c r="D89" s="15" t="str">
        <f>VLOOKUP($B89,'Mtg Entries'!$A$2:$I$300, 2)</f>
        <v>George</v>
      </c>
      <c r="E89" s="15" t="str">
        <f>VLOOKUP($B89,'Mtg Entries'!$A$2:$I$300, 3)</f>
        <v>Isgrove</v>
      </c>
      <c r="F89" s="15" t="str">
        <f>VLOOKUP($B89,'Mtg Entries'!$A$2:$I$300, 4)</f>
        <v>Bristol &amp; West AC</v>
      </c>
      <c r="G89" s="10">
        <v>14.31</v>
      </c>
      <c r="H89" s="15" t="str">
        <f>VLOOKUP($B89,'Mtg Entries'!$A$2:$I$300, 6)</f>
        <v>U17M</v>
      </c>
    </row>
    <row r="90" spans="2:10">
      <c r="B90" s="27"/>
      <c r="C90" s="27"/>
      <c r="D90" s="27"/>
      <c r="E90" s="27"/>
      <c r="F90" s="27"/>
      <c r="G90" s="28"/>
      <c r="H90" s="27"/>
    </row>
    <row r="91" spans="2:10" ht="15.75" thickBot="1">
      <c r="B91" s="13" t="s">
        <v>11</v>
      </c>
      <c r="C91" s="16" t="s">
        <v>808</v>
      </c>
      <c r="D91" s="13" t="s">
        <v>8</v>
      </c>
      <c r="E91" s="16" t="str">
        <f>$L$5</f>
        <v>U17W</v>
      </c>
      <c r="F91" s="13" t="s">
        <v>123</v>
      </c>
      <c r="G91" s="31" t="s">
        <v>135</v>
      </c>
      <c r="H91" s="35">
        <v>-0.3</v>
      </c>
      <c r="I91" s="37" t="s">
        <v>136</v>
      </c>
      <c r="J91" s="20" t="s">
        <v>874</v>
      </c>
    </row>
    <row r="92" spans="2:10">
      <c r="C92" s="20"/>
    </row>
    <row r="93" spans="2:10">
      <c r="B93" s="12" t="s">
        <v>0</v>
      </c>
      <c r="C93" s="12" t="s">
        <v>10</v>
      </c>
      <c r="D93" s="12" t="s">
        <v>9</v>
      </c>
      <c r="E93" s="12"/>
      <c r="F93" s="12" t="s">
        <v>3</v>
      </c>
      <c r="G93" s="12" t="s">
        <v>90</v>
      </c>
      <c r="H93" s="12" t="s">
        <v>91</v>
      </c>
    </row>
    <row r="94" spans="2:10" ht="15.75">
      <c r="B94" s="22">
        <v>204</v>
      </c>
      <c r="C94" s="15">
        <v>1</v>
      </c>
      <c r="D94" s="15" t="str">
        <f>VLOOKUP($B94,'Mtg Entries'!$A$2:$I$300, 2)</f>
        <v>Phoebe</v>
      </c>
      <c r="E94" s="15" t="str">
        <f>VLOOKUP($B94,'Mtg Entries'!$A$2:$I$300, 3)</f>
        <v>Havard</v>
      </c>
      <c r="F94" s="15" t="str">
        <f>VLOOKUP($B94,'Mtg Entries'!$A$2:$I$300, 4)</f>
        <v>Yate &amp; District AC</v>
      </c>
      <c r="G94" s="10">
        <v>12.93</v>
      </c>
      <c r="H94" s="15" t="str">
        <f>VLOOKUP($B94,'Mtg Entries'!$A$2:$I$300, 6)</f>
        <v>U17W</v>
      </c>
    </row>
    <row r="95" spans="2:10" ht="15.75">
      <c r="B95" s="22">
        <v>202</v>
      </c>
      <c r="C95" s="15">
        <v>2</v>
      </c>
      <c r="D95" s="15" t="str">
        <f>VLOOKUP($B95,'Mtg Entries'!$A$2:$I$300, 2)</f>
        <v>Rosa May</v>
      </c>
      <c r="E95" s="15" t="str">
        <f>VLOOKUP($B95,'Mtg Entries'!$A$2:$I$300, 3)</f>
        <v>Ford</v>
      </c>
      <c r="F95" s="15" t="str">
        <f>VLOOKUP($B95,'Mtg Entries'!$A$2:$I$300, 4)</f>
        <v>North Somerset AC</v>
      </c>
      <c r="G95" s="10">
        <v>13.46</v>
      </c>
      <c r="H95" s="15" t="str">
        <f>VLOOKUP($B95,'Mtg Entries'!$A$2:$I$300, 6)</f>
        <v>U17W</v>
      </c>
    </row>
    <row r="96" spans="2:10" ht="15.75">
      <c r="B96" s="22">
        <v>212</v>
      </c>
      <c r="C96" s="15">
        <v>3</v>
      </c>
      <c r="D96" s="15" t="str">
        <f>VLOOKUP($B96,'Mtg Entries'!$A$2:$I$300, 2)</f>
        <v>Ellie</v>
      </c>
      <c r="E96" s="15" t="str">
        <f>VLOOKUP($B96,'Mtg Entries'!$A$2:$I$300, 3)</f>
        <v>Siegle</v>
      </c>
      <c r="F96" s="15" t="str">
        <f>VLOOKUP($B96,'Mtg Entries'!$A$2:$I$300, 4)</f>
        <v>North Somerset AC</v>
      </c>
      <c r="G96" s="10">
        <v>13.99</v>
      </c>
      <c r="H96" s="15" t="str">
        <f>VLOOKUP($B96,'Mtg Entries'!$A$2:$I$300, 6)</f>
        <v>U17W</v>
      </c>
    </row>
    <row r="97" spans="2:10" ht="15.75">
      <c r="B97" s="22">
        <v>196</v>
      </c>
      <c r="C97" s="15">
        <v>4</v>
      </c>
      <c r="D97" s="15" t="str">
        <f>VLOOKUP($B97,'Mtg Entries'!$A$2:$I$300, 2)</f>
        <v>Rivie</v>
      </c>
      <c r="E97" s="15" t="str">
        <f>VLOOKUP($B97,'Mtg Entries'!$A$2:$I$300, 3)</f>
        <v>Bates</v>
      </c>
      <c r="F97" s="15" t="str">
        <f>VLOOKUP($B97,'Mtg Entries'!$A$2:$I$300, 4)</f>
        <v>Bristol &amp; West AC</v>
      </c>
      <c r="G97" s="10">
        <v>14.03</v>
      </c>
      <c r="H97" s="15" t="str">
        <f>VLOOKUP($B97,'Mtg Entries'!$A$2:$I$300, 6)</f>
        <v>U17W</v>
      </c>
    </row>
    <row r="98" spans="2:10" ht="15.75">
      <c r="B98" s="22">
        <v>201</v>
      </c>
      <c r="C98" s="15">
        <v>5</v>
      </c>
      <c r="D98" s="15" t="str">
        <f>VLOOKUP($B98,'Mtg Entries'!$A$2:$I$300, 2)</f>
        <v>Abella</v>
      </c>
      <c r="E98" s="15" t="str">
        <f>VLOOKUP($B98,'Mtg Entries'!$A$2:$I$300, 3)</f>
        <v>Duncan</v>
      </c>
      <c r="F98" s="15" t="str">
        <f>VLOOKUP($B98,'Mtg Entries'!$A$2:$I$300, 4)</f>
        <v>Bristol &amp; West AC</v>
      </c>
      <c r="G98" s="10">
        <v>14.46</v>
      </c>
      <c r="H98" s="15" t="str">
        <f>VLOOKUP($B98,'Mtg Entries'!$A$2:$I$300, 6)</f>
        <v>U17W</v>
      </c>
    </row>
    <row r="99" spans="2:10" ht="15.75">
      <c r="B99" s="32"/>
      <c r="C99" s="33"/>
      <c r="D99" s="33"/>
      <c r="E99" s="33"/>
      <c r="F99" s="33"/>
      <c r="G99" s="34"/>
      <c r="H99" s="15"/>
    </row>
    <row r="100" spans="2:10" ht="15.75" thickBot="1">
      <c r="B100" s="13" t="s">
        <v>11</v>
      </c>
      <c r="C100" s="16" t="s">
        <v>809</v>
      </c>
      <c r="D100" s="13" t="s">
        <v>8</v>
      </c>
      <c r="E100" s="16" t="str">
        <f>$L$5</f>
        <v>U17W</v>
      </c>
      <c r="F100" s="13" t="s">
        <v>123</v>
      </c>
      <c r="G100" s="31" t="s">
        <v>135</v>
      </c>
      <c r="H100" s="35">
        <v>-0.3</v>
      </c>
      <c r="I100" s="37" t="s">
        <v>136</v>
      </c>
      <c r="J100" s="20" t="s">
        <v>874</v>
      </c>
    </row>
    <row r="101" spans="2:10">
      <c r="C101" s="20"/>
    </row>
    <row r="102" spans="2:10">
      <c r="B102" s="12" t="s">
        <v>0</v>
      </c>
      <c r="C102" s="12" t="s">
        <v>10</v>
      </c>
      <c r="D102" s="12" t="s">
        <v>9</v>
      </c>
      <c r="E102" s="12"/>
      <c r="F102" s="12" t="s">
        <v>3</v>
      </c>
      <c r="G102" s="12" t="s">
        <v>90</v>
      </c>
      <c r="H102" s="12" t="s">
        <v>91</v>
      </c>
    </row>
    <row r="103" spans="2:10" ht="15.75">
      <c r="B103" s="22">
        <v>197</v>
      </c>
      <c r="C103" s="15">
        <v>1</v>
      </c>
      <c r="D103" s="15" t="str">
        <f>VLOOKUP($B103,'Mtg Entries'!$A$2:$I$300, 2)</f>
        <v>Ella</v>
      </c>
      <c r="E103" s="15" t="str">
        <f>VLOOKUP($B103,'Mtg Entries'!$A$2:$I$300, 3)</f>
        <v>Bowell</v>
      </c>
      <c r="F103" s="15" t="str">
        <f>VLOOKUP($B103,'Mtg Entries'!$A$2:$I$300, 4)</f>
        <v>Bristol &amp; West AC</v>
      </c>
      <c r="G103" s="10">
        <v>12.52</v>
      </c>
      <c r="H103" s="15" t="str">
        <f>VLOOKUP($B103,'Mtg Entries'!$A$2:$I$300, 6)</f>
        <v>U17W</v>
      </c>
    </row>
    <row r="104" spans="2:10" ht="15.75">
      <c r="B104" s="22">
        <v>205</v>
      </c>
      <c r="C104" s="15">
        <v>2</v>
      </c>
      <c r="D104" s="15" t="str">
        <f>VLOOKUP($B104,'Mtg Entries'!$A$2:$I$300, 2)</f>
        <v>Tamara</v>
      </c>
      <c r="E104" s="15" t="str">
        <f>VLOOKUP($B104,'Mtg Entries'!$A$2:$I$300, 3)</f>
        <v>Jackson</v>
      </c>
      <c r="F104" s="15" t="str">
        <f>VLOOKUP($B104,'Mtg Entries'!$A$2:$I$300, 4)</f>
        <v>Bristol &amp; West AC</v>
      </c>
      <c r="G104" s="10">
        <v>12.69</v>
      </c>
      <c r="H104" s="15" t="str">
        <f>VLOOKUP($B104,'Mtg Entries'!$A$2:$I$300, 6)</f>
        <v>U17W</v>
      </c>
    </row>
    <row r="105" spans="2:10" ht="15.75">
      <c r="B105" s="22">
        <v>211</v>
      </c>
      <c r="C105" s="15">
        <v>3</v>
      </c>
      <c r="D105" s="15" t="str">
        <f>VLOOKUP($B105,'Mtg Entries'!$A$2:$I$300, 2)</f>
        <v>Nyah</v>
      </c>
      <c r="E105" s="15" t="str">
        <f>VLOOKUP($B105,'Mtg Entries'!$A$2:$I$300, 3)</f>
        <v>Reuter</v>
      </c>
      <c r="F105" s="15" t="str">
        <f>VLOOKUP($B105,'Mtg Entries'!$A$2:$I$300, 4)</f>
        <v>Bristol &amp; West AC</v>
      </c>
      <c r="G105" s="10">
        <v>13.79</v>
      </c>
      <c r="H105" s="15" t="str">
        <f>VLOOKUP($B105,'Mtg Entries'!$A$2:$I$300, 6)</f>
        <v>U17W</v>
      </c>
    </row>
    <row r="106" spans="2:10" ht="15.75">
      <c r="B106" s="22">
        <v>213</v>
      </c>
      <c r="C106" s="15">
        <v>4</v>
      </c>
      <c r="D106" s="15" t="str">
        <f>VLOOKUP($B106,'Mtg Entries'!$A$2:$I$300, 2)</f>
        <v>Izzy</v>
      </c>
      <c r="E106" s="15" t="str">
        <f>VLOOKUP($B106,'Mtg Entries'!$A$2:$I$300, 3)</f>
        <v>Turner</v>
      </c>
      <c r="F106" s="15" t="str">
        <f>VLOOKUP($B106,'Mtg Entries'!$A$2:$I$300, 4)</f>
        <v>North Somerset AC</v>
      </c>
      <c r="G106" s="10">
        <v>13.92</v>
      </c>
      <c r="H106" s="15" t="str">
        <f>VLOOKUP($B106,'Mtg Entries'!$A$2:$I$300, 6)</f>
        <v>U17W</v>
      </c>
    </row>
    <row r="107" spans="2:10" ht="15.75">
      <c r="B107" s="32"/>
      <c r="C107" s="33"/>
      <c r="D107" s="33"/>
      <c r="E107" s="33"/>
      <c r="F107" s="33"/>
      <c r="G107" s="34"/>
      <c r="H107" s="15"/>
    </row>
    <row r="108" spans="2:10" ht="15.75" thickBot="1">
      <c r="B108" s="13" t="s">
        <v>11</v>
      </c>
      <c r="C108" s="16" t="s">
        <v>810</v>
      </c>
      <c r="D108" s="13" t="s">
        <v>8</v>
      </c>
      <c r="E108" s="16" t="str">
        <f>$L$5</f>
        <v>U17W</v>
      </c>
      <c r="F108" s="13" t="s">
        <v>123</v>
      </c>
      <c r="G108" s="31" t="s">
        <v>135</v>
      </c>
      <c r="H108" s="35">
        <v>0.1</v>
      </c>
      <c r="I108" s="37" t="s">
        <v>136</v>
      </c>
      <c r="J108" s="20" t="s">
        <v>874</v>
      </c>
    </row>
    <row r="109" spans="2:10">
      <c r="C109" s="20"/>
    </row>
    <row r="110" spans="2:10">
      <c r="B110" s="12" t="s">
        <v>0</v>
      </c>
      <c r="C110" s="12" t="s">
        <v>10</v>
      </c>
      <c r="D110" s="12" t="s">
        <v>9</v>
      </c>
      <c r="E110" s="12"/>
      <c r="F110" s="12" t="s">
        <v>3</v>
      </c>
      <c r="G110" s="12" t="s">
        <v>90</v>
      </c>
      <c r="H110" s="12" t="s">
        <v>91</v>
      </c>
    </row>
    <row r="111" spans="2:10" ht="15.75">
      <c r="B111" s="22">
        <v>197</v>
      </c>
      <c r="C111" s="15">
        <v>1</v>
      </c>
      <c r="D111" s="15" t="str">
        <f>VLOOKUP($B111,'Mtg Entries'!$A$2:$I$300, 2)</f>
        <v>Ella</v>
      </c>
      <c r="E111" s="15" t="str">
        <f>VLOOKUP($B111,'Mtg Entries'!$A$2:$I$300, 3)</f>
        <v>Bowell</v>
      </c>
      <c r="F111" s="15" t="str">
        <f>VLOOKUP($B111,'Mtg Entries'!$A$2:$I$300, 4)</f>
        <v>Bristol &amp; West AC</v>
      </c>
      <c r="G111" s="10">
        <v>12.51</v>
      </c>
      <c r="H111" s="15" t="str">
        <f>VLOOKUP($B111,'Mtg Entries'!$A$2:$I$300, 6)</f>
        <v>U17W</v>
      </c>
    </row>
    <row r="112" spans="2:10" ht="15.75">
      <c r="B112" s="22">
        <v>205</v>
      </c>
      <c r="C112" s="15">
        <v>2</v>
      </c>
      <c r="D112" s="15" t="str">
        <f>VLOOKUP($B112,'Mtg Entries'!$A$2:$I$300, 2)</f>
        <v>Tamara</v>
      </c>
      <c r="E112" s="15" t="str">
        <f>VLOOKUP($B112,'Mtg Entries'!$A$2:$I$300, 3)</f>
        <v>Jackson</v>
      </c>
      <c r="F112" s="15" t="str">
        <f>VLOOKUP($B112,'Mtg Entries'!$A$2:$I$300, 4)</f>
        <v>Bristol &amp; West AC</v>
      </c>
      <c r="G112" s="10">
        <v>12.85</v>
      </c>
      <c r="H112" s="15" t="str">
        <f>VLOOKUP($B112,'Mtg Entries'!$A$2:$I$300, 6)</f>
        <v>U17W</v>
      </c>
    </row>
    <row r="113" spans="2:10" ht="15.75">
      <c r="B113" s="22">
        <v>204</v>
      </c>
      <c r="C113" s="15">
        <v>3</v>
      </c>
      <c r="D113" s="15" t="str">
        <f>VLOOKUP($B113,'Mtg Entries'!$A$2:$I$300, 2)</f>
        <v>Phoebe</v>
      </c>
      <c r="E113" s="15" t="str">
        <f>VLOOKUP($B113,'Mtg Entries'!$A$2:$I$300, 3)</f>
        <v>Havard</v>
      </c>
      <c r="F113" s="15" t="str">
        <f>VLOOKUP($B113,'Mtg Entries'!$A$2:$I$300, 4)</f>
        <v>Yate &amp; District AC</v>
      </c>
      <c r="G113" s="10">
        <v>13.12</v>
      </c>
      <c r="H113" s="15" t="str">
        <f>VLOOKUP($B113,'Mtg Entries'!$A$2:$I$300, 6)</f>
        <v>U17W</v>
      </c>
    </row>
    <row r="114" spans="2:10" ht="15.75">
      <c r="B114" s="22">
        <v>212</v>
      </c>
      <c r="C114" s="15">
        <v>4</v>
      </c>
      <c r="D114" s="15" t="str">
        <f>VLOOKUP($B114,'Mtg Entries'!$A$2:$I$300, 2)</f>
        <v>Ellie</v>
      </c>
      <c r="E114" s="15" t="str">
        <f>VLOOKUP($B114,'Mtg Entries'!$A$2:$I$300, 3)</f>
        <v>Siegle</v>
      </c>
      <c r="F114" s="15" t="str">
        <f>VLOOKUP($B114,'Mtg Entries'!$A$2:$I$300, 4)</f>
        <v>North Somerset AC</v>
      </c>
      <c r="G114" s="10">
        <v>13.99</v>
      </c>
      <c r="H114" s="15" t="str">
        <f>VLOOKUP($B114,'Mtg Entries'!$A$2:$I$300, 6)</f>
        <v>U17W</v>
      </c>
    </row>
    <row r="115" spans="2:10" ht="15.75">
      <c r="B115" s="22">
        <v>211</v>
      </c>
      <c r="C115" s="15">
        <v>5</v>
      </c>
      <c r="D115" s="15" t="str">
        <f>VLOOKUP($B115,'Mtg Entries'!$A$2:$I$300, 2)</f>
        <v>Nyah</v>
      </c>
      <c r="E115" s="15" t="str">
        <f>VLOOKUP($B115,'Mtg Entries'!$A$2:$I$300, 3)</f>
        <v>Reuter</v>
      </c>
      <c r="F115" s="15" t="str">
        <f>VLOOKUP($B115,'Mtg Entries'!$A$2:$I$300, 4)</f>
        <v>Bristol &amp; West AC</v>
      </c>
      <c r="G115" s="10">
        <v>14.09</v>
      </c>
      <c r="H115" s="15" t="str">
        <f>VLOOKUP($B115,'Mtg Entries'!$A$2:$I$300, 6)</f>
        <v>U17W</v>
      </c>
    </row>
    <row r="116" spans="2:10" ht="15.75">
      <c r="B116" s="22">
        <v>196</v>
      </c>
      <c r="C116" s="15">
        <v>6</v>
      </c>
      <c r="D116" s="15" t="str">
        <f>VLOOKUP($B116,'Mtg Entries'!$A$2:$I$300, 2)</f>
        <v>Rivie</v>
      </c>
      <c r="E116" s="15" t="str">
        <f>VLOOKUP($B116,'Mtg Entries'!$A$2:$I$300, 3)</f>
        <v>Bates</v>
      </c>
      <c r="F116" s="15" t="str">
        <f>VLOOKUP($B116,'Mtg Entries'!$A$2:$I$300, 4)</f>
        <v>Bristol &amp; West AC</v>
      </c>
      <c r="G116" s="10">
        <v>14.88</v>
      </c>
      <c r="H116" s="15" t="str">
        <f>VLOOKUP($B116,'Mtg Entries'!$A$2:$I$300, 6)</f>
        <v>U17W</v>
      </c>
    </row>
    <row r="117" spans="2:10" ht="15.75">
      <c r="B117" s="32"/>
      <c r="C117" s="33"/>
      <c r="D117" s="33"/>
      <c r="E117" s="33"/>
      <c r="F117" s="33"/>
      <c r="G117" s="34"/>
      <c r="H117" s="15"/>
    </row>
    <row r="118" spans="2:10" ht="15.75" thickBot="1">
      <c r="B118" s="13" t="s">
        <v>11</v>
      </c>
      <c r="C118" s="16" t="s">
        <v>808</v>
      </c>
      <c r="D118" s="13" t="s">
        <v>8</v>
      </c>
      <c r="E118" s="16" t="str">
        <f>$L$6</f>
        <v>U17M</v>
      </c>
      <c r="F118" s="13" t="s">
        <v>123</v>
      </c>
      <c r="G118" s="31" t="s">
        <v>135</v>
      </c>
      <c r="H118" s="35">
        <v>0.3</v>
      </c>
      <c r="I118" s="37" t="s">
        <v>136</v>
      </c>
      <c r="J118" s="20" t="s">
        <v>874</v>
      </c>
    </row>
    <row r="119" spans="2:10">
      <c r="C119" s="20"/>
    </row>
    <row r="120" spans="2:10">
      <c r="B120" s="12" t="s">
        <v>0</v>
      </c>
      <c r="C120" s="12" t="s">
        <v>10</v>
      </c>
      <c r="D120" s="12" t="s">
        <v>9</v>
      </c>
      <c r="E120" s="12"/>
      <c r="F120" s="12" t="s">
        <v>3</v>
      </c>
      <c r="G120" s="12" t="s">
        <v>90</v>
      </c>
      <c r="H120" s="12" t="s">
        <v>91</v>
      </c>
    </row>
    <row r="121" spans="2:10" ht="15.75">
      <c r="B121" s="22">
        <v>167</v>
      </c>
      <c r="C121" s="15">
        <v>1</v>
      </c>
      <c r="D121" s="15" t="str">
        <f>VLOOKUP($B121,'Mtg Entries'!$A$2:$I$300, 2)</f>
        <v>Ryan</v>
      </c>
      <c r="E121" s="15" t="str">
        <f>VLOOKUP($B121,'Mtg Entries'!$A$2:$I$300, 3)</f>
        <v>Brady</v>
      </c>
      <c r="F121" s="15" t="str">
        <f>VLOOKUP($B121,'Mtg Entries'!$A$2:$I$300, 4)</f>
        <v>Bristol &amp; West AC</v>
      </c>
      <c r="G121" s="10">
        <v>11.56</v>
      </c>
      <c r="H121" s="15" t="str">
        <f>VLOOKUP($B121,'Mtg Entries'!$A$2:$I$300, 6)</f>
        <v>U17M</v>
      </c>
    </row>
    <row r="122" spans="2:10" ht="15.75">
      <c r="B122" s="22">
        <v>193</v>
      </c>
      <c r="C122" s="15">
        <v>2</v>
      </c>
      <c r="D122" s="15" t="str">
        <f>VLOOKUP($B122,'Mtg Entries'!$A$2:$I$300, 2)</f>
        <v>Nicholas</v>
      </c>
      <c r="E122" s="15" t="str">
        <f>VLOOKUP($B122,'Mtg Entries'!$A$2:$I$300, 3)</f>
        <v>Van Beneden</v>
      </c>
      <c r="F122" s="15" t="str">
        <f>VLOOKUP($B122,'Mtg Entries'!$A$2:$I$300, 4)</f>
        <v>Team Bath AC</v>
      </c>
      <c r="G122" s="10">
        <v>12.03</v>
      </c>
      <c r="H122" s="15" t="str">
        <f>VLOOKUP($B122,'Mtg Entries'!$A$2:$I$300, 6)</f>
        <v>U17M</v>
      </c>
    </row>
    <row r="123" spans="2:10" ht="15.75">
      <c r="B123" s="22">
        <v>8</v>
      </c>
      <c r="C123" s="15">
        <v>3</v>
      </c>
      <c r="D123" s="15" t="str">
        <f>VLOOKUP($B123,'Mtg Entries'!$A$2:$I$300, 2)</f>
        <v xml:space="preserve">AADI  RAVI  </v>
      </c>
      <c r="E123" s="15" t="str">
        <f>VLOOKUP($B123,'Mtg Entries'!$A$2:$I$300, 3)</f>
        <v>POOJARY</v>
      </c>
      <c r="F123" s="15" t="str">
        <f>VLOOKUP($B123,'Mtg Entries'!$A$2:$I$300, 4)</f>
        <v>Ravi Athletic Group</v>
      </c>
      <c r="G123" s="10">
        <v>12.11</v>
      </c>
      <c r="H123" s="15" t="str">
        <f>VLOOKUP($B123,'Mtg Entries'!$A$2:$I$300, 6)</f>
        <v>U17M</v>
      </c>
    </row>
    <row r="124" spans="2:10" ht="15.75">
      <c r="B124" s="22">
        <v>165</v>
      </c>
      <c r="C124" s="15">
        <v>4</v>
      </c>
      <c r="D124" s="15" t="str">
        <f>VLOOKUP($B124,'Mtg Entries'!$A$2:$I$300, 2)</f>
        <v>Alexander</v>
      </c>
      <c r="E124" s="15" t="str">
        <f>VLOOKUP($B124,'Mtg Entries'!$A$2:$I$300, 3)</f>
        <v>Boyd</v>
      </c>
      <c r="F124" s="15" t="str">
        <f>VLOOKUP($B124,'Mtg Entries'!$A$2:$I$300, 4)</f>
        <v>North Somerset AC</v>
      </c>
      <c r="G124" s="10">
        <v>12.9</v>
      </c>
      <c r="H124" s="15" t="str">
        <f>VLOOKUP($B124,'Mtg Entries'!$A$2:$I$300, 6)</f>
        <v>U17M</v>
      </c>
    </row>
    <row r="125" spans="2:10" s="40" customFormat="1" ht="15.75">
      <c r="B125" s="32"/>
      <c r="C125" s="33"/>
      <c r="D125" s="33"/>
      <c r="E125" s="33"/>
      <c r="F125" s="33"/>
      <c r="G125" s="34"/>
      <c r="H125" s="33"/>
    </row>
    <row r="126" spans="2:10" ht="15.75" thickBot="1">
      <c r="B126" s="13" t="s">
        <v>11</v>
      </c>
      <c r="C126" s="16" t="s">
        <v>809</v>
      </c>
      <c r="D126" s="13" t="s">
        <v>8</v>
      </c>
      <c r="E126" s="16" t="str">
        <f>$L$6</f>
        <v>U17M</v>
      </c>
      <c r="F126" s="13" t="s">
        <v>123</v>
      </c>
      <c r="G126" s="31" t="s">
        <v>135</v>
      </c>
      <c r="H126" s="35">
        <v>0.5</v>
      </c>
      <c r="I126" s="37" t="s">
        <v>136</v>
      </c>
      <c r="J126" s="20" t="s">
        <v>874</v>
      </c>
    </row>
    <row r="127" spans="2:10">
      <c r="C127" s="20"/>
    </row>
    <row r="128" spans="2:10">
      <c r="B128" s="12" t="s">
        <v>0</v>
      </c>
      <c r="C128" s="12" t="s">
        <v>10</v>
      </c>
      <c r="D128" s="12" t="s">
        <v>9</v>
      </c>
      <c r="E128" s="12"/>
      <c r="F128" s="12" t="s">
        <v>3</v>
      </c>
      <c r="G128" s="12" t="s">
        <v>90</v>
      </c>
      <c r="H128" s="12" t="s">
        <v>91</v>
      </c>
    </row>
    <row r="129" spans="2:10" ht="15.75">
      <c r="B129" s="22">
        <v>184</v>
      </c>
      <c r="C129" s="15">
        <v>1</v>
      </c>
      <c r="D129" s="15" t="str">
        <f>VLOOKUP($B129,'Mtg Entries'!$A$2:$I$300, 2)</f>
        <v>Mackenzie</v>
      </c>
      <c r="E129" s="15" t="str">
        <f>VLOOKUP($B129,'Mtg Entries'!$A$2:$I$300, 3)</f>
        <v>Ritson</v>
      </c>
      <c r="F129" s="15" t="str">
        <f>VLOOKUP($B129,'Mtg Entries'!$A$2:$I$300, 4)</f>
        <v>Bristol &amp; West AC</v>
      </c>
      <c r="G129" s="10">
        <v>11.8</v>
      </c>
      <c r="H129" s="15" t="str">
        <f>VLOOKUP($B129,'Mtg Entries'!$A$2:$I$300, 6)</f>
        <v>U17M</v>
      </c>
    </row>
    <row r="130" spans="2:10" ht="15.75">
      <c r="B130" s="22">
        <v>186</v>
      </c>
      <c r="C130" s="15">
        <v>2</v>
      </c>
      <c r="D130" s="15" t="str">
        <f>VLOOKUP($B130,'Mtg Entries'!$A$2:$I$300, 2)</f>
        <v>Samuel</v>
      </c>
      <c r="E130" s="15" t="str">
        <f>VLOOKUP($B130,'Mtg Entries'!$A$2:$I$300, 3)</f>
        <v>Rudge</v>
      </c>
      <c r="F130" s="15" t="str">
        <f>VLOOKUP($B130,'Mtg Entries'!$A$2:$I$300, 4)</f>
        <v>Bristol &amp; West AC</v>
      </c>
      <c r="G130" s="10">
        <v>12.35</v>
      </c>
      <c r="H130" s="15" t="str">
        <f>VLOOKUP($B130,'Mtg Entries'!$A$2:$I$300, 6)</f>
        <v>U17M</v>
      </c>
    </row>
    <row r="131" spans="2:10" ht="15.75">
      <c r="B131" s="22">
        <v>195</v>
      </c>
      <c r="C131" s="15">
        <v>3</v>
      </c>
      <c r="D131" s="15" t="str">
        <f>VLOOKUP($B131,'Mtg Entries'!$A$2:$I$300, 2)</f>
        <v>Leon</v>
      </c>
      <c r="E131" s="15" t="str">
        <f>VLOOKUP($B131,'Mtg Entries'!$A$2:$I$300, 3)</f>
        <v>Walsh</v>
      </c>
      <c r="F131" s="15" t="str">
        <f>VLOOKUP($B131,'Mtg Entries'!$A$2:$I$300, 4)</f>
        <v>Yate &amp; District AC</v>
      </c>
      <c r="G131" s="10">
        <v>12.42</v>
      </c>
      <c r="H131" s="15" t="str">
        <f>VLOOKUP($B131,'Mtg Entries'!$A$2:$I$300, 6)</f>
        <v>U17M</v>
      </c>
    </row>
    <row r="132" spans="2:10" ht="15.75">
      <c r="B132" s="22">
        <v>174</v>
      </c>
      <c r="C132" s="15">
        <v>4</v>
      </c>
      <c r="D132" s="15" t="str">
        <f>VLOOKUP($B132,'Mtg Entries'!$A$2:$I$300, 2)</f>
        <v>Conor</v>
      </c>
      <c r="E132" s="15" t="str">
        <f>VLOOKUP($B132,'Mtg Entries'!$A$2:$I$300, 3)</f>
        <v>Hewitt</v>
      </c>
      <c r="F132" s="15" t="str">
        <f>VLOOKUP($B132,'Mtg Entries'!$A$2:$I$300, 4)</f>
        <v>North Somerset AC</v>
      </c>
      <c r="G132" s="10">
        <v>12.72</v>
      </c>
      <c r="H132" s="15" t="str">
        <f>VLOOKUP($B132,'Mtg Entries'!$A$2:$I$300, 6)</f>
        <v>U17M</v>
      </c>
    </row>
    <row r="133" spans="2:10" ht="15.75">
      <c r="B133" s="22">
        <v>187</v>
      </c>
      <c r="C133" s="15">
        <v>5</v>
      </c>
      <c r="D133" s="15" t="str">
        <f>VLOOKUP($B133,'Mtg Entries'!$A$2:$I$300, 2)</f>
        <v>Destiny</v>
      </c>
      <c r="E133" s="15" t="str">
        <f>VLOOKUP($B133,'Mtg Entries'!$A$2:$I$300, 3)</f>
        <v>Sadiku</v>
      </c>
      <c r="F133" s="15" t="str">
        <f>VLOOKUP($B133,'Mtg Entries'!$A$2:$I$300, 4)</f>
        <v>Bristol &amp; West AC</v>
      </c>
      <c r="G133" s="10">
        <v>12.74</v>
      </c>
      <c r="H133" s="15" t="str">
        <f>VLOOKUP($B133,'Mtg Entries'!$A$2:$I$300, 6)</f>
        <v>U17M</v>
      </c>
    </row>
    <row r="134" spans="2:10" s="40" customFormat="1" ht="15.75">
      <c r="B134" s="32"/>
      <c r="C134" s="33"/>
      <c r="D134" s="33"/>
      <c r="E134" s="33"/>
      <c r="F134" s="33"/>
      <c r="G134" s="34"/>
      <c r="H134" s="33"/>
    </row>
    <row r="135" spans="2:10" ht="15.75" thickBot="1">
      <c r="B135" s="13" t="s">
        <v>11</v>
      </c>
      <c r="C135" s="16" t="s">
        <v>810</v>
      </c>
      <c r="D135" s="13" t="s">
        <v>8</v>
      </c>
      <c r="E135" s="16" t="str">
        <f>$L$6</f>
        <v>U17M</v>
      </c>
      <c r="F135" s="13" t="s">
        <v>123</v>
      </c>
      <c r="G135" s="31" t="s">
        <v>135</v>
      </c>
      <c r="H135" s="35">
        <v>-1.5</v>
      </c>
      <c r="I135" s="37" t="s">
        <v>136</v>
      </c>
      <c r="J135" s="20" t="s">
        <v>874</v>
      </c>
    </row>
    <row r="136" spans="2:10">
      <c r="C136" s="20"/>
    </row>
    <row r="137" spans="2:10">
      <c r="B137" s="12" t="s">
        <v>0</v>
      </c>
      <c r="C137" s="12" t="s">
        <v>10</v>
      </c>
      <c r="D137" s="12" t="s">
        <v>9</v>
      </c>
      <c r="E137" s="12"/>
      <c r="F137" s="12" t="s">
        <v>3</v>
      </c>
      <c r="G137" s="12" t="s">
        <v>90</v>
      </c>
      <c r="H137" s="12" t="s">
        <v>91</v>
      </c>
    </row>
    <row r="138" spans="2:10" ht="15.75">
      <c r="B138" s="22">
        <v>184</v>
      </c>
      <c r="C138" s="15">
        <v>1</v>
      </c>
      <c r="D138" s="15" t="str">
        <f>VLOOKUP($B138,'Mtg Entries'!$A$2:$I$300, 2)</f>
        <v>Mackenzie</v>
      </c>
      <c r="E138" s="15" t="str">
        <f>VLOOKUP($B138,'Mtg Entries'!$A$2:$I$300, 3)</f>
        <v>Ritson</v>
      </c>
      <c r="F138" s="15" t="str">
        <f>VLOOKUP($B138,'Mtg Entries'!$A$2:$I$300, 4)</f>
        <v>Bristol &amp; West AC</v>
      </c>
      <c r="G138" s="10">
        <v>11.63</v>
      </c>
      <c r="H138" s="15" t="str">
        <f>VLOOKUP($B138,'Mtg Entries'!$A$2:$I$300, 6)</f>
        <v>U17M</v>
      </c>
    </row>
    <row r="139" spans="2:10" ht="15.75">
      <c r="B139" s="22">
        <v>167</v>
      </c>
      <c r="C139" s="15">
        <v>2</v>
      </c>
      <c r="D139" s="15" t="str">
        <f>VLOOKUP($B139,'Mtg Entries'!$A$2:$I$300, 2)</f>
        <v>Ryan</v>
      </c>
      <c r="E139" s="15" t="str">
        <f>VLOOKUP($B139,'Mtg Entries'!$A$2:$I$300, 3)</f>
        <v>Brady</v>
      </c>
      <c r="F139" s="15" t="str">
        <f>VLOOKUP($B139,'Mtg Entries'!$A$2:$I$300, 4)</f>
        <v>Bristol &amp; West AC</v>
      </c>
      <c r="G139" s="10">
        <v>11.66</v>
      </c>
      <c r="H139" s="15" t="str">
        <f>VLOOKUP($B139,'Mtg Entries'!$A$2:$I$300, 6)</f>
        <v>U17M</v>
      </c>
    </row>
    <row r="140" spans="2:10" ht="15.75">
      <c r="B140" s="22">
        <v>193</v>
      </c>
      <c r="C140" s="15">
        <v>3</v>
      </c>
      <c r="D140" s="15" t="str">
        <f>VLOOKUP($B140,'Mtg Entries'!$A$2:$I$300, 2)</f>
        <v>Nicholas</v>
      </c>
      <c r="E140" s="15" t="str">
        <f>VLOOKUP($B140,'Mtg Entries'!$A$2:$I$300, 3)</f>
        <v>Van Beneden</v>
      </c>
      <c r="F140" s="15" t="str">
        <f>VLOOKUP($B140,'Mtg Entries'!$A$2:$I$300, 4)</f>
        <v>Team Bath AC</v>
      </c>
      <c r="G140" s="10">
        <v>12.12</v>
      </c>
      <c r="H140" s="15" t="str">
        <f>VLOOKUP($B140,'Mtg Entries'!$A$2:$I$300, 6)</f>
        <v>U17M</v>
      </c>
    </row>
    <row r="141" spans="2:10" ht="15.75">
      <c r="B141" s="22">
        <v>8</v>
      </c>
      <c r="C141" s="15">
        <v>4</v>
      </c>
      <c r="D141" s="15" t="str">
        <f>VLOOKUP($B141,'Mtg Entries'!$A$2:$I$300, 2)</f>
        <v xml:space="preserve">AADI  RAVI  </v>
      </c>
      <c r="E141" s="15" t="str">
        <f>VLOOKUP($B141,'Mtg Entries'!$A$2:$I$300, 3)</f>
        <v>POOJARY</v>
      </c>
      <c r="F141" s="15" t="str">
        <f>VLOOKUP($B141,'Mtg Entries'!$A$2:$I$300, 4)</f>
        <v>Ravi Athletic Group</v>
      </c>
      <c r="G141" s="10">
        <v>12.29</v>
      </c>
      <c r="H141" s="15" t="str">
        <f>VLOOKUP($B141,'Mtg Entries'!$A$2:$I$300, 6)</f>
        <v>U17M</v>
      </c>
    </row>
    <row r="142" spans="2:10" ht="15.75">
      <c r="B142" s="22">
        <v>195</v>
      </c>
      <c r="C142" s="15">
        <v>5</v>
      </c>
      <c r="D142" s="15" t="str">
        <f>VLOOKUP($B142,'Mtg Entries'!$A$2:$I$300, 2)</f>
        <v>Leon</v>
      </c>
      <c r="E142" s="15" t="str">
        <f>VLOOKUP($B142,'Mtg Entries'!$A$2:$I$300, 3)</f>
        <v>Walsh</v>
      </c>
      <c r="F142" s="15" t="str">
        <f>VLOOKUP($B142,'Mtg Entries'!$A$2:$I$300, 4)</f>
        <v>Yate &amp; District AC</v>
      </c>
      <c r="G142" s="10">
        <v>12.46</v>
      </c>
      <c r="H142" s="15" t="str">
        <f>VLOOKUP($B142,'Mtg Entries'!$A$2:$I$300, 6)</f>
        <v>U17M</v>
      </c>
    </row>
    <row r="143" spans="2:10" ht="15.75">
      <c r="B143" s="22">
        <v>186</v>
      </c>
      <c r="C143" s="15">
        <v>6</v>
      </c>
      <c r="D143" s="15" t="str">
        <f>VLOOKUP($B143,'Mtg Entries'!$A$2:$I$300, 2)</f>
        <v>Samuel</v>
      </c>
      <c r="E143" s="15" t="str">
        <f>VLOOKUP($B143,'Mtg Entries'!$A$2:$I$300, 3)</f>
        <v>Rudge</v>
      </c>
      <c r="F143" s="15" t="str">
        <f>VLOOKUP($B143,'Mtg Entries'!$A$2:$I$300, 4)</f>
        <v>Bristol &amp; West AC</v>
      </c>
      <c r="G143" s="10">
        <v>12.49</v>
      </c>
      <c r="H143" s="15" t="str">
        <f>VLOOKUP($B143,'Mtg Entries'!$A$2:$I$300, 6)</f>
        <v>U17M</v>
      </c>
    </row>
    <row r="144" spans="2:10" ht="15.75">
      <c r="B144" s="22">
        <v>174</v>
      </c>
      <c r="C144" s="15">
        <v>7</v>
      </c>
      <c r="D144" s="15" t="str">
        <f>VLOOKUP($B144,'Mtg Entries'!$A$2:$I$300, 2)</f>
        <v>Conor</v>
      </c>
      <c r="E144" s="15" t="str">
        <f>VLOOKUP($B144,'Mtg Entries'!$A$2:$I$300, 3)</f>
        <v>Hewitt</v>
      </c>
      <c r="F144" s="15" t="str">
        <f>VLOOKUP($B144,'Mtg Entries'!$A$2:$I$300, 4)</f>
        <v>North Somerset AC</v>
      </c>
      <c r="G144" s="10">
        <v>12.97</v>
      </c>
      <c r="H144" s="15" t="str">
        <f>VLOOKUP($B144,'Mtg Entries'!$A$2:$I$300, 6)</f>
        <v>U17M</v>
      </c>
    </row>
    <row r="146" spans="2:10" ht="15.75" thickBot="1">
      <c r="B146" s="13" t="s">
        <v>11</v>
      </c>
      <c r="C146" s="16" t="s">
        <v>813</v>
      </c>
      <c r="D146" s="13" t="s">
        <v>8</v>
      </c>
      <c r="E146" s="16" t="str">
        <f>$L$5</f>
        <v>U17W</v>
      </c>
      <c r="F146" s="13" t="s">
        <v>123</v>
      </c>
      <c r="G146" s="31" t="s">
        <v>135</v>
      </c>
      <c r="H146" s="35">
        <v>0.7</v>
      </c>
      <c r="I146" s="37" t="s">
        <v>136</v>
      </c>
      <c r="J146" s="20" t="s">
        <v>874</v>
      </c>
    </row>
    <row r="147" spans="2:10">
      <c r="C147" s="20"/>
    </row>
    <row r="148" spans="2:10">
      <c r="B148" s="12" t="s">
        <v>0</v>
      </c>
      <c r="C148" s="12" t="s">
        <v>10</v>
      </c>
      <c r="D148" s="12" t="s">
        <v>9</v>
      </c>
      <c r="E148" s="12"/>
      <c r="F148" s="12" t="s">
        <v>3</v>
      </c>
      <c r="G148" s="12" t="s">
        <v>90</v>
      </c>
      <c r="H148" s="12" t="s">
        <v>91</v>
      </c>
    </row>
    <row r="149" spans="2:10" ht="15.75">
      <c r="B149" s="22">
        <v>197</v>
      </c>
      <c r="C149" s="15">
        <v>1</v>
      </c>
      <c r="D149" s="15" t="str">
        <f>VLOOKUP($B149,'Mtg Entries'!$A$2:$I$300, 2)</f>
        <v>Ella</v>
      </c>
      <c r="E149" s="15" t="str">
        <f>VLOOKUP($B149,'Mtg Entries'!$A$2:$I$300, 3)</f>
        <v>Bowell</v>
      </c>
      <c r="F149" s="15" t="str">
        <f>VLOOKUP($B149,'Mtg Entries'!$A$2:$I$300, 4)</f>
        <v>Bristol &amp; West AC</v>
      </c>
      <c r="G149" s="10">
        <v>25.54</v>
      </c>
      <c r="H149" s="15" t="str">
        <f>VLOOKUP($B149,'Mtg Entries'!$A$2:$I$300, 6)</f>
        <v>U17W</v>
      </c>
    </row>
    <row r="150" spans="2:10" ht="15.75">
      <c r="B150" s="22">
        <v>204</v>
      </c>
      <c r="C150" s="15">
        <v>2</v>
      </c>
      <c r="D150" s="15" t="str">
        <f>VLOOKUP($B150,'Mtg Entries'!$A$2:$I$300, 2)</f>
        <v>Phoebe</v>
      </c>
      <c r="E150" s="15" t="str">
        <f>VLOOKUP($B150,'Mtg Entries'!$A$2:$I$300, 3)</f>
        <v>Havard</v>
      </c>
      <c r="F150" s="15" t="str">
        <f>VLOOKUP($B150,'Mtg Entries'!$A$2:$I$300, 4)</f>
        <v>Yate &amp; District AC</v>
      </c>
      <c r="G150" s="10">
        <v>26.98</v>
      </c>
      <c r="H150" s="15" t="str">
        <f>VLOOKUP($B150,'Mtg Entries'!$A$2:$I$300, 6)</f>
        <v>U17W</v>
      </c>
    </row>
    <row r="151" spans="2:10" ht="15.75">
      <c r="B151" s="22">
        <v>196</v>
      </c>
      <c r="C151" s="15">
        <v>3</v>
      </c>
      <c r="D151" s="15" t="str">
        <f>VLOOKUP($B151,'Mtg Entries'!$A$2:$I$300, 2)</f>
        <v>Rivie</v>
      </c>
      <c r="E151" s="15" t="str">
        <f>VLOOKUP($B151,'Mtg Entries'!$A$2:$I$300, 3)</f>
        <v>Bates</v>
      </c>
      <c r="F151" s="15" t="str">
        <f>VLOOKUP($B151,'Mtg Entries'!$A$2:$I$300, 4)</f>
        <v>Bristol &amp; West AC</v>
      </c>
      <c r="G151" s="10">
        <v>28.27</v>
      </c>
      <c r="H151" s="15" t="str">
        <f>VLOOKUP($B151,'Mtg Entries'!$A$2:$I$300, 6)</f>
        <v>U17W</v>
      </c>
    </row>
    <row r="152" spans="2:10" ht="15.75">
      <c r="B152" s="22">
        <v>10</v>
      </c>
      <c r="C152" s="15">
        <v>4</v>
      </c>
      <c r="D152" s="15" t="str">
        <f>VLOOKUP($B152,'Mtg Entries'!$A$2:$I$300, 2)</f>
        <v xml:space="preserve">RHEA </v>
      </c>
      <c r="E152" s="15" t="str">
        <f>VLOOKUP($B152,'Mtg Entries'!$A$2:$I$300, 3)</f>
        <v>BIJU</v>
      </c>
      <c r="F152" s="15" t="str">
        <f>VLOOKUP($B152,'Mtg Entries'!$A$2:$I$300, 4)</f>
        <v>Ravi Athletic Group</v>
      </c>
      <c r="G152" s="10">
        <v>31.25</v>
      </c>
      <c r="H152" s="15" t="str">
        <f>VLOOKUP($B152,'Mtg Entries'!$A$2:$I$300, 6)</f>
        <v>U17W</v>
      </c>
    </row>
    <row r="154" spans="2:10" ht="15.75" thickBot="1">
      <c r="B154" s="13" t="s">
        <v>11</v>
      </c>
      <c r="C154" s="16" t="s">
        <v>813</v>
      </c>
      <c r="D154" s="13" t="s">
        <v>8</v>
      </c>
      <c r="E154" s="16" t="str">
        <f>$L$6</f>
        <v>U17M</v>
      </c>
      <c r="F154" s="13" t="s">
        <v>123</v>
      </c>
      <c r="G154" s="31" t="s">
        <v>135</v>
      </c>
      <c r="H154" s="35">
        <v>0.1</v>
      </c>
      <c r="I154" s="37" t="s">
        <v>136</v>
      </c>
      <c r="J154" s="20" t="s">
        <v>874</v>
      </c>
    </row>
    <row r="155" spans="2:10">
      <c r="C155" s="20"/>
    </row>
    <row r="156" spans="2:10">
      <c r="B156" s="12" t="s">
        <v>0</v>
      </c>
      <c r="C156" s="12" t="s">
        <v>10</v>
      </c>
      <c r="D156" s="12" t="s">
        <v>9</v>
      </c>
      <c r="E156" s="12"/>
      <c r="F156" s="12" t="s">
        <v>3</v>
      </c>
      <c r="G156" s="12" t="s">
        <v>90</v>
      </c>
      <c r="H156" s="12" t="s">
        <v>91</v>
      </c>
    </row>
    <row r="157" spans="2:10" ht="15.75">
      <c r="B157" s="22">
        <v>184</v>
      </c>
      <c r="C157" s="15">
        <v>1</v>
      </c>
      <c r="D157" s="15" t="str">
        <f>VLOOKUP($B157,'Mtg Entries'!$A$2:$I$300, 2)</f>
        <v>Mackenzie</v>
      </c>
      <c r="E157" s="15" t="str">
        <f>VLOOKUP($B157,'Mtg Entries'!$A$2:$I$300, 3)</f>
        <v>Ritson</v>
      </c>
      <c r="F157" s="15" t="str">
        <f>VLOOKUP($B157,'Mtg Entries'!$A$2:$I$300, 4)</f>
        <v>Bristol &amp; West AC</v>
      </c>
      <c r="G157" s="10">
        <v>22.69</v>
      </c>
      <c r="H157" s="15" t="str">
        <f>VLOOKUP($B157,'Mtg Entries'!$A$2:$I$300, 6)</f>
        <v>U17M</v>
      </c>
    </row>
    <row r="158" spans="2:10" ht="15.75">
      <c r="B158" s="22">
        <v>174</v>
      </c>
      <c r="C158" s="15">
        <v>2</v>
      </c>
      <c r="D158" s="15" t="str">
        <f>VLOOKUP($B158,'Mtg Entries'!$A$2:$I$300, 2)</f>
        <v>Conor</v>
      </c>
      <c r="E158" s="15" t="str">
        <f>VLOOKUP($B158,'Mtg Entries'!$A$2:$I$300, 3)</f>
        <v>Hewitt</v>
      </c>
      <c r="F158" s="15" t="str">
        <f>VLOOKUP($B158,'Mtg Entries'!$A$2:$I$300, 4)</f>
        <v>North Somerset AC</v>
      </c>
      <c r="G158" s="10">
        <v>24.63</v>
      </c>
      <c r="H158" s="15" t="str">
        <f>VLOOKUP($B158,'Mtg Entries'!$A$2:$I$300, 6)</f>
        <v>U17M</v>
      </c>
    </row>
    <row r="159" spans="2:10" ht="15.75">
      <c r="B159" s="22">
        <v>8</v>
      </c>
      <c r="C159" s="15">
        <v>3</v>
      </c>
      <c r="D159" s="15" t="str">
        <f>VLOOKUP($B159,'Mtg Entries'!$A$2:$I$300, 2)</f>
        <v xml:space="preserve">AADI  RAVI  </v>
      </c>
      <c r="E159" s="15" t="str">
        <f>VLOOKUP($B159,'Mtg Entries'!$A$2:$I$300, 3)</f>
        <v>POOJARY</v>
      </c>
      <c r="F159" s="15" t="str">
        <f>VLOOKUP($B159,'Mtg Entries'!$A$2:$I$300, 4)</f>
        <v>Ravi Athletic Group</v>
      </c>
      <c r="G159" s="10">
        <v>25.11</v>
      </c>
      <c r="H159" s="15" t="str">
        <f>VLOOKUP($B159,'Mtg Entries'!$A$2:$I$300, 6)</f>
        <v>U17M</v>
      </c>
    </row>
    <row r="160" spans="2:10" ht="15.75">
      <c r="B160" s="22">
        <v>165</v>
      </c>
      <c r="C160" s="15">
        <v>4</v>
      </c>
      <c r="D160" s="15" t="str">
        <f>VLOOKUP($B160,'Mtg Entries'!$A$2:$I$300, 2)</f>
        <v>Alexander</v>
      </c>
      <c r="E160" s="15" t="str">
        <f>VLOOKUP($B160,'Mtg Entries'!$A$2:$I$300, 3)</f>
        <v>Boyd</v>
      </c>
      <c r="F160" s="15" t="str">
        <f>VLOOKUP($B160,'Mtg Entries'!$A$2:$I$300, 4)</f>
        <v>North Somerset AC</v>
      </c>
      <c r="G160" s="10">
        <v>25.84</v>
      </c>
      <c r="H160" s="15" t="str">
        <f>VLOOKUP($B160,'Mtg Entries'!$A$2:$I$300, 6)</f>
        <v>U17M</v>
      </c>
    </row>
    <row r="161" spans="2:10" ht="15.75">
      <c r="B161" s="22">
        <v>189</v>
      </c>
      <c r="C161" s="15">
        <v>5</v>
      </c>
      <c r="D161" s="15" t="str">
        <f>VLOOKUP($B161,'Mtg Entries'!$A$2:$I$300, 2)</f>
        <v>Leon</v>
      </c>
      <c r="E161" s="15" t="str">
        <f>VLOOKUP($B161,'Mtg Entries'!$A$2:$I$300, 3)</f>
        <v>Serning</v>
      </c>
      <c r="F161" s="15" t="str">
        <f>VLOOKUP($B161,'Mtg Entries'!$A$2:$I$300, 4)</f>
        <v>SGS College Athletics Academy</v>
      </c>
      <c r="G161" s="10">
        <v>26.6</v>
      </c>
      <c r="H161" s="15" t="str">
        <f>VLOOKUP($B161,'Mtg Entries'!$A$2:$I$300, 6)</f>
        <v>U17M</v>
      </c>
    </row>
    <row r="162" spans="2:10">
      <c r="B162" s="27"/>
      <c r="C162" s="27"/>
      <c r="D162" s="27"/>
      <c r="E162" s="27"/>
      <c r="F162" s="27"/>
      <c r="G162" s="28"/>
      <c r="H162" s="27"/>
    </row>
    <row r="163" spans="2:10" ht="15.75" thickBot="1">
      <c r="B163" s="13" t="s">
        <v>11</v>
      </c>
      <c r="C163" s="16" t="s">
        <v>825</v>
      </c>
      <c r="D163" s="13" t="s">
        <v>8</v>
      </c>
      <c r="E163" s="16" t="str">
        <f>$L$5</f>
        <v>U17W</v>
      </c>
      <c r="F163" s="13" t="s">
        <v>123</v>
      </c>
      <c r="G163" s="31" t="s">
        <v>135</v>
      </c>
      <c r="H163" s="35">
        <v>-0.8</v>
      </c>
      <c r="I163" s="37" t="s">
        <v>136</v>
      </c>
      <c r="J163" s="20" t="s">
        <v>874</v>
      </c>
    </row>
    <row r="164" spans="2:10">
      <c r="C164" s="20"/>
    </row>
    <row r="165" spans="2:10">
      <c r="B165" s="12" t="s">
        <v>0</v>
      </c>
      <c r="C165" s="12" t="s">
        <v>10</v>
      </c>
      <c r="D165" s="12" t="s">
        <v>9</v>
      </c>
      <c r="E165" s="12"/>
      <c r="F165" s="12" t="s">
        <v>3</v>
      </c>
      <c r="G165" s="12" t="s">
        <v>90</v>
      </c>
      <c r="H165" s="12" t="s">
        <v>91</v>
      </c>
    </row>
    <row r="166" spans="2:10" ht="15.75">
      <c r="B166" s="22">
        <v>207</v>
      </c>
      <c r="C166" s="15">
        <v>1</v>
      </c>
      <c r="D166" s="15" t="str">
        <f>VLOOKUP($B166,'Mtg Entries'!$A$2:$I$300, 2)</f>
        <v>Eleanor</v>
      </c>
      <c r="E166" s="15" t="str">
        <f>VLOOKUP($B166,'Mtg Entries'!$A$2:$I$300, 3)</f>
        <v>McIntosh</v>
      </c>
      <c r="F166" s="15" t="str">
        <f>VLOOKUP($B166,'Mtg Entries'!$A$2:$I$300, 4)</f>
        <v>Bristol &amp; West AC</v>
      </c>
      <c r="G166" s="10">
        <v>42.88</v>
      </c>
      <c r="H166" s="15" t="str">
        <f>VLOOKUP($B166,'Mtg Entries'!$A$2:$I$300, 6)</f>
        <v>U17W</v>
      </c>
    </row>
    <row r="167" spans="2:10" ht="15.75">
      <c r="B167" s="22">
        <v>199</v>
      </c>
      <c r="C167" s="15">
        <v>2</v>
      </c>
      <c r="D167" s="15" t="str">
        <f>VLOOKUP($B167,'Mtg Entries'!$A$2:$I$300, 2)</f>
        <v>Keira</v>
      </c>
      <c r="E167" s="15" t="str">
        <f>VLOOKUP($B167,'Mtg Entries'!$A$2:$I$300, 3)</f>
        <v>Devereux</v>
      </c>
      <c r="F167" s="15" t="str">
        <f>VLOOKUP($B167,'Mtg Entries'!$A$2:$I$300, 4)</f>
        <v>North Somerset AC</v>
      </c>
      <c r="G167" s="10">
        <v>43.41</v>
      </c>
      <c r="H167" s="15" t="str">
        <f>VLOOKUP($B167,'Mtg Entries'!$A$2:$I$300, 6)</f>
        <v>U17W</v>
      </c>
    </row>
    <row r="168" spans="2:10" ht="15.75">
      <c r="B168" s="22">
        <v>213</v>
      </c>
      <c r="C168" s="15">
        <v>3</v>
      </c>
      <c r="D168" s="15" t="str">
        <f>VLOOKUP($B168,'Mtg Entries'!$A$2:$I$300, 2)</f>
        <v>Izzy</v>
      </c>
      <c r="E168" s="15" t="str">
        <f>VLOOKUP($B168,'Mtg Entries'!$A$2:$I$300, 3)</f>
        <v>Turner</v>
      </c>
      <c r="F168" s="15" t="str">
        <f>VLOOKUP($B168,'Mtg Entries'!$A$2:$I$300, 4)</f>
        <v>North Somerset AC</v>
      </c>
      <c r="G168" s="10">
        <v>46.83</v>
      </c>
      <c r="H168" s="15" t="str">
        <f>VLOOKUP($B168,'Mtg Entries'!$A$2:$I$300, 6)</f>
        <v>U17W</v>
      </c>
    </row>
    <row r="169" spans="2:10">
      <c r="B169" s="11">
        <v>10</v>
      </c>
      <c r="C169" s="15">
        <v>4</v>
      </c>
      <c r="D169" s="15" t="str">
        <f>VLOOKUP($B169,'Mtg Entries'!$A$2:$I$300, 2)</f>
        <v xml:space="preserve">RHEA </v>
      </c>
      <c r="E169" s="15" t="str">
        <f>VLOOKUP($B169,'Mtg Entries'!$A$2:$I$300, 3)</f>
        <v>BIJU</v>
      </c>
      <c r="F169" s="15" t="str">
        <f>VLOOKUP($B169,'Mtg Entries'!$A$2:$I$300, 4)</f>
        <v>Ravi Athletic Group</v>
      </c>
      <c r="G169" s="10">
        <v>50.84</v>
      </c>
      <c r="H169" s="15" t="str">
        <f>VLOOKUP($B169,'Mtg Entries'!$A$2:$I$300, 6)</f>
        <v>U17W</v>
      </c>
    </row>
    <row r="170" spans="2:10">
      <c r="B170" s="11">
        <v>206</v>
      </c>
      <c r="C170" s="15">
        <v>4</v>
      </c>
      <c r="D170" s="15" t="str">
        <f>VLOOKUP($B170,'Mtg Entries'!$A$2:$I$300, 2)</f>
        <v>Bethany</v>
      </c>
      <c r="E170" s="15" t="str">
        <f>VLOOKUP($B170,'Mtg Entries'!$A$2:$I$300, 3)</f>
        <v>Jeffries</v>
      </c>
      <c r="F170" s="15" t="str">
        <f>VLOOKUP($B170,'Mtg Entries'!$A$2:$I$300, 4)</f>
        <v>North Somerset AC</v>
      </c>
      <c r="G170" s="10">
        <v>54.48</v>
      </c>
      <c r="H170" s="15" t="str">
        <f>VLOOKUP($B170,'Mtg Entries'!$A$2:$I$300, 6)</f>
        <v>U17W</v>
      </c>
    </row>
    <row r="172" spans="2:10" ht="15.75" thickBot="1">
      <c r="B172" s="13" t="s">
        <v>11</v>
      </c>
      <c r="C172" s="16" t="s">
        <v>876</v>
      </c>
      <c r="D172" s="13" t="s">
        <v>8</v>
      </c>
      <c r="E172" s="16" t="str">
        <f>$L$6</f>
        <v>U17M</v>
      </c>
      <c r="F172" s="13" t="s">
        <v>123</v>
      </c>
      <c r="G172" s="31" t="s">
        <v>135</v>
      </c>
      <c r="H172" s="35">
        <v>0.3</v>
      </c>
      <c r="I172" s="37" t="s">
        <v>136</v>
      </c>
      <c r="J172" s="20" t="s">
        <v>874</v>
      </c>
    </row>
    <row r="173" spans="2:10">
      <c r="C173" s="20"/>
    </row>
    <row r="174" spans="2:10">
      <c r="B174" s="12" t="s">
        <v>0</v>
      </c>
      <c r="C174" s="12" t="s">
        <v>10</v>
      </c>
      <c r="D174" s="12" t="s">
        <v>9</v>
      </c>
      <c r="E174" s="12"/>
      <c r="F174" s="12" t="s">
        <v>3</v>
      </c>
      <c r="G174" s="12" t="s">
        <v>90</v>
      </c>
      <c r="H174" s="12" t="s">
        <v>91</v>
      </c>
    </row>
    <row r="175" spans="2:10">
      <c r="B175" s="11">
        <v>186</v>
      </c>
      <c r="C175" s="15">
        <v>1</v>
      </c>
      <c r="D175" s="15" t="str">
        <f>VLOOKUP($B175,'Mtg Entries'!$A$2:$I$300, 2)</f>
        <v>Samuel</v>
      </c>
      <c r="E175" s="15" t="str">
        <f>VLOOKUP($B175,'Mtg Entries'!$A$2:$I$300, 3)</f>
        <v>Rudge</v>
      </c>
      <c r="F175" s="15" t="str">
        <f>VLOOKUP($B175,'Mtg Entries'!$A$2:$I$300, 4)</f>
        <v>Bristol &amp; West AC</v>
      </c>
      <c r="G175" s="10">
        <v>53.99</v>
      </c>
      <c r="H175" s="15" t="str">
        <f>VLOOKUP($B175,'Mtg Entries'!$A$2:$I$300, 6)</f>
        <v>U17M</v>
      </c>
    </row>
    <row r="176" spans="2:10">
      <c r="B176" s="11">
        <v>174</v>
      </c>
      <c r="C176" s="15">
        <v>2</v>
      </c>
      <c r="D176" s="15" t="str">
        <f>VLOOKUP($B176,'Mtg Entries'!$A$2:$I$300, 2)</f>
        <v>Conor</v>
      </c>
      <c r="E176" s="15" t="str">
        <f>VLOOKUP($B176,'Mtg Entries'!$A$2:$I$300, 3)</f>
        <v>Hewitt</v>
      </c>
      <c r="F176" s="15" t="str">
        <f>VLOOKUP($B176,'Mtg Entries'!$A$2:$I$300, 4)</f>
        <v>North Somerset AC</v>
      </c>
      <c r="G176" s="10">
        <v>55.12</v>
      </c>
      <c r="H176" s="15" t="str">
        <f>VLOOKUP($B176,'Mtg Entries'!$A$2:$I$300, 6)</f>
        <v>U17M</v>
      </c>
    </row>
    <row r="177" spans="2:10" ht="15.75">
      <c r="B177" s="22">
        <v>165</v>
      </c>
      <c r="C177" s="15">
        <v>3</v>
      </c>
      <c r="D177" s="15" t="str">
        <f>VLOOKUP($B177,'Mtg Entries'!$A$2:$I$300, 2)</f>
        <v>Alexander</v>
      </c>
      <c r="E177" s="15" t="str">
        <f>VLOOKUP($B177,'Mtg Entries'!$A$2:$I$300, 3)</f>
        <v>Boyd</v>
      </c>
      <c r="F177" s="15" t="str">
        <f>VLOOKUP($B177,'Mtg Entries'!$A$2:$I$300, 4)</f>
        <v>North Somerset AC</v>
      </c>
      <c r="G177" s="10">
        <v>60.69</v>
      </c>
      <c r="H177" s="15" t="str">
        <f>VLOOKUP($B177,'Mtg Entries'!$A$2:$I$300, 6)</f>
        <v>U17M</v>
      </c>
    </row>
    <row r="179" spans="2:10" ht="15.75" thickBot="1">
      <c r="B179" s="13" t="s">
        <v>11</v>
      </c>
      <c r="C179" s="16" t="s">
        <v>126</v>
      </c>
      <c r="D179" s="13" t="s">
        <v>8</v>
      </c>
      <c r="E179" s="16" t="str">
        <f>$L$5</f>
        <v>U17W</v>
      </c>
      <c r="F179" s="13" t="s">
        <v>123</v>
      </c>
      <c r="G179" s="31"/>
      <c r="H179" s="35"/>
      <c r="I179" s="37"/>
      <c r="J179" s="20" t="s">
        <v>874</v>
      </c>
    </row>
    <row r="180" spans="2:10">
      <c r="C180" s="20"/>
    </row>
    <row r="181" spans="2:10">
      <c r="B181" s="12" t="s">
        <v>0</v>
      </c>
      <c r="C181" s="12" t="s">
        <v>10</v>
      </c>
      <c r="D181" s="12" t="s">
        <v>9</v>
      </c>
      <c r="E181" s="12"/>
      <c r="F181" s="12" t="s">
        <v>3</v>
      </c>
      <c r="G181" s="12" t="s">
        <v>90</v>
      </c>
      <c r="H181" s="12" t="s">
        <v>91</v>
      </c>
    </row>
    <row r="182" spans="2:10">
      <c r="B182" s="11">
        <v>198</v>
      </c>
      <c r="C182" s="15">
        <v>1</v>
      </c>
      <c r="D182" s="15" t="str">
        <f>VLOOKUP($B182,'Mtg Entries'!$A$2:$I$300, 2)</f>
        <v>Laura</v>
      </c>
      <c r="E182" s="15" t="str">
        <f>VLOOKUP($B182,'Mtg Entries'!$A$2:$I$300, 3)</f>
        <v>Chance</v>
      </c>
      <c r="F182" s="15" t="str">
        <f>VLOOKUP($B182,'Mtg Entries'!$A$2:$I$300, 4)</f>
        <v>Yate &amp; District AC</v>
      </c>
      <c r="G182" s="10" t="s">
        <v>889</v>
      </c>
      <c r="H182" s="15" t="str">
        <f>VLOOKUP($B182,'Mtg Entries'!$A$2:$I$300, 6)</f>
        <v>U17W</v>
      </c>
    </row>
    <row r="184" spans="2:10" ht="15.75" thickBot="1">
      <c r="B184" s="13" t="s">
        <v>11</v>
      </c>
      <c r="C184" s="16" t="s">
        <v>126</v>
      </c>
      <c r="D184" s="13" t="s">
        <v>8</v>
      </c>
      <c r="E184" s="16" t="str">
        <f>$L$6</f>
        <v>U17M</v>
      </c>
      <c r="F184" s="13" t="s">
        <v>123</v>
      </c>
      <c r="G184" s="31"/>
      <c r="H184" s="45"/>
      <c r="I184" s="46"/>
      <c r="J184" s="20" t="s">
        <v>874</v>
      </c>
    </row>
    <row r="185" spans="2:10">
      <c r="C185" s="20"/>
    </row>
    <row r="186" spans="2:10">
      <c r="B186" s="12" t="s">
        <v>0</v>
      </c>
      <c r="C186" s="12" t="s">
        <v>10</v>
      </c>
      <c r="D186" s="12" t="s">
        <v>9</v>
      </c>
      <c r="E186" s="12"/>
      <c r="F186" s="12" t="s">
        <v>3</v>
      </c>
      <c r="G186" s="12" t="s">
        <v>90</v>
      </c>
      <c r="H186" s="12" t="s">
        <v>91</v>
      </c>
    </row>
    <row r="187" spans="2:10" ht="15.75">
      <c r="B187" s="22">
        <v>176</v>
      </c>
      <c r="C187" s="15">
        <v>1</v>
      </c>
      <c r="D187" s="15" t="str">
        <f>VLOOKUP($B187,'Mtg Entries'!$A$2:$I$300, 2)</f>
        <v>Samuel</v>
      </c>
      <c r="E187" s="15" t="str">
        <f>VLOOKUP($B187,'Mtg Entries'!$A$2:$I$300, 3)</f>
        <v>Holloway</v>
      </c>
      <c r="F187" s="15" t="str">
        <f>VLOOKUP($B187,'Mtg Entries'!$A$2:$I$300, 4)</f>
        <v>North Somerset AC</v>
      </c>
      <c r="G187" s="10" t="s">
        <v>905</v>
      </c>
      <c r="H187" s="15" t="str">
        <f>VLOOKUP($B187,'Mtg Entries'!$A$2:$I$300, 6)</f>
        <v>U17M</v>
      </c>
    </row>
    <row r="188" spans="2:10" ht="15.75">
      <c r="B188" s="22">
        <v>182</v>
      </c>
      <c r="C188" s="15">
        <v>2</v>
      </c>
      <c r="D188" s="15" t="str">
        <f>VLOOKUP($B188,'Mtg Entries'!$A$2:$I$300, 2)</f>
        <v>Nicholas</v>
      </c>
      <c r="E188" s="15" t="str">
        <f>VLOOKUP($B188,'Mtg Entries'!$A$2:$I$300, 3)</f>
        <v>Pestell</v>
      </c>
      <c r="F188" s="15" t="str">
        <f>VLOOKUP($B188,'Mtg Entries'!$A$2:$I$300, 4)</f>
        <v>Bristol &amp; West AC</v>
      </c>
      <c r="G188" s="10" t="s">
        <v>906</v>
      </c>
      <c r="H188" s="15" t="str">
        <f>VLOOKUP($B188,'Mtg Entries'!$A$2:$I$300, 6)</f>
        <v>U17M</v>
      </c>
    </row>
    <row r="189" spans="2:10" ht="15.75">
      <c r="B189" s="22">
        <v>178</v>
      </c>
      <c r="C189" s="15">
        <v>3</v>
      </c>
      <c r="D189" s="15" t="str">
        <f>VLOOKUP($B189,'Mtg Entries'!$A$2:$I$300, 2)</f>
        <v>Elliot</v>
      </c>
      <c r="E189" s="15" t="str">
        <f>VLOOKUP($B189,'Mtg Entries'!$A$2:$I$300, 3)</f>
        <v>Jeston</v>
      </c>
      <c r="F189" s="15" t="str">
        <f>VLOOKUP($B189,'Mtg Entries'!$A$2:$I$300, 4)</f>
        <v>North Somerset AC</v>
      </c>
      <c r="G189" s="10" t="s">
        <v>907</v>
      </c>
      <c r="H189" s="15" t="str">
        <f>VLOOKUP($B189,'Mtg Entries'!$A$2:$I$300, 6)</f>
        <v>U17M</v>
      </c>
    </row>
    <row r="190" spans="2:10" ht="15.75">
      <c r="B190" s="22">
        <v>172</v>
      </c>
      <c r="C190" s="15">
        <v>4</v>
      </c>
      <c r="D190" s="15" t="str">
        <f>VLOOKUP($B190,'Mtg Entries'!$A$2:$I$300, 2)</f>
        <v>Oliver</v>
      </c>
      <c r="E190" s="15" t="str">
        <f>VLOOKUP($B190,'Mtg Entries'!$A$2:$I$300, 3)</f>
        <v>Draper</v>
      </c>
      <c r="F190" s="15" t="str">
        <f>VLOOKUP($B190,'Mtg Entries'!$A$2:$I$300, 4)</f>
        <v>Bristol &amp; West AC</v>
      </c>
      <c r="G190" s="10" t="s">
        <v>908</v>
      </c>
      <c r="H190" s="15" t="str">
        <f>VLOOKUP($B190,'Mtg Entries'!$A$2:$I$300, 6)</f>
        <v>U17M</v>
      </c>
    </row>
    <row r="191" spans="2:10" ht="15.75">
      <c r="B191" s="22">
        <v>169</v>
      </c>
      <c r="C191" s="15">
        <v>5</v>
      </c>
      <c r="D191" s="15" t="str">
        <f>VLOOKUP($B191,'Mtg Entries'!$A$2:$I$300, 2)</f>
        <v>Herbie</v>
      </c>
      <c r="E191" s="15" t="str">
        <f>VLOOKUP($B191,'Mtg Entries'!$A$2:$I$300, 3)</f>
        <v>Cooksley</v>
      </c>
      <c r="F191" s="15" t="str">
        <f>VLOOKUP($B191,'Mtg Entries'!$A$2:$I$300, 4)</f>
        <v>North Somerset AC</v>
      </c>
      <c r="G191" s="10" t="s">
        <v>909</v>
      </c>
      <c r="H191" s="15" t="str">
        <f>VLOOKUP($B191,'Mtg Entries'!$A$2:$I$300, 6)</f>
        <v>U17M</v>
      </c>
    </row>
    <row r="192" spans="2:10" ht="15.75">
      <c r="B192" s="22">
        <v>194</v>
      </c>
      <c r="C192" s="15">
        <v>6</v>
      </c>
      <c r="D192" s="15" t="str">
        <f>VLOOKUP($B192,'Mtg Entries'!$A$2:$I$300, 2)</f>
        <v>Jude</v>
      </c>
      <c r="E192" s="15" t="str">
        <f>VLOOKUP($B192,'Mtg Entries'!$A$2:$I$300, 3)</f>
        <v>Wait</v>
      </c>
      <c r="F192" s="15" t="str">
        <f>VLOOKUP($B192,'Mtg Entries'!$A$2:$I$300, 4)</f>
        <v>North Somerset AC</v>
      </c>
      <c r="G192" s="10" t="s">
        <v>910</v>
      </c>
      <c r="H192" s="15" t="str">
        <f>VLOOKUP($B192,'Mtg Entries'!$A$2:$I$300, 6)</f>
        <v>U17M</v>
      </c>
    </row>
    <row r="194" spans="2:10" ht="15.75" thickBot="1">
      <c r="B194" s="13" t="s">
        <v>11</v>
      </c>
      <c r="C194" s="16" t="s">
        <v>911</v>
      </c>
      <c r="D194" s="13" t="s">
        <v>8</v>
      </c>
      <c r="E194" s="16" t="str">
        <f>$L$5</f>
        <v>U17W</v>
      </c>
      <c r="F194" s="13" t="s">
        <v>123</v>
      </c>
      <c r="G194" s="31"/>
      <c r="H194" s="45"/>
      <c r="I194" s="46"/>
      <c r="J194" s="20" t="s">
        <v>874</v>
      </c>
    </row>
    <row r="195" spans="2:10">
      <c r="C195" s="20"/>
    </row>
    <row r="196" spans="2:10">
      <c r="B196" s="12" t="s">
        <v>0</v>
      </c>
      <c r="C196" s="12" t="s">
        <v>10</v>
      </c>
      <c r="D196" s="12" t="s">
        <v>9</v>
      </c>
      <c r="E196" s="12"/>
      <c r="F196" s="12" t="s">
        <v>3</v>
      </c>
      <c r="G196" s="12" t="s">
        <v>90</v>
      </c>
      <c r="H196" s="12" t="s">
        <v>91</v>
      </c>
    </row>
    <row r="197" spans="2:10">
      <c r="B197" s="11">
        <v>198</v>
      </c>
      <c r="C197" s="15">
        <v>1</v>
      </c>
      <c r="D197" s="15" t="str">
        <f>VLOOKUP($B197,'Mtg Entries'!$A$2:$I$300, 2)</f>
        <v>Laura</v>
      </c>
      <c r="E197" s="15" t="str">
        <f>VLOOKUP($B197,'Mtg Entries'!$A$2:$I$300, 3)</f>
        <v>Chance</v>
      </c>
      <c r="F197" s="15" t="str">
        <f>VLOOKUP($B197,'Mtg Entries'!$A$2:$I$300, 4)</f>
        <v>Yate &amp; District AC</v>
      </c>
      <c r="G197" s="10" t="s">
        <v>860</v>
      </c>
      <c r="H197" s="15" t="str">
        <f>VLOOKUP($B197,'Mtg Entries'!$A$2:$I$300, 6)</f>
        <v>U17W</v>
      </c>
    </row>
    <row r="199" spans="2:10" ht="15.75" thickBot="1">
      <c r="B199" s="13" t="s">
        <v>11</v>
      </c>
      <c r="C199" s="16" t="s">
        <v>911</v>
      </c>
      <c r="D199" s="13" t="s">
        <v>8</v>
      </c>
      <c r="E199" s="16" t="str">
        <f>$L$6</f>
        <v>U17M</v>
      </c>
      <c r="F199" s="13" t="s">
        <v>123</v>
      </c>
      <c r="G199" s="31"/>
      <c r="H199" s="45"/>
      <c r="I199" s="46"/>
      <c r="J199" s="20" t="s">
        <v>874</v>
      </c>
    </row>
    <row r="200" spans="2:10">
      <c r="C200" s="20"/>
    </row>
    <row r="201" spans="2:10">
      <c r="B201" s="12" t="s">
        <v>0</v>
      </c>
      <c r="C201" s="12" t="s">
        <v>10</v>
      </c>
      <c r="D201" s="12" t="s">
        <v>9</v>
      </c>
      <c r="E201" s="12"/>
      <c r="F201" s="12" t="s">
        <v>3</v>
      </c>
      <c r="G201" s="12" t="s">
        <v>90</v>
      </c>
      <c r="H201" s="12" t="s">
        <v>91</v>
      </c>
    </row>
    <row r="202" spans="2:10" ht="15.75">
      <c r="B202" s="22">
        <v>178</v>
      </c>
      <c r="C202" s="15">
        <v>1</v>
      </c>
      <c r="D202" s="15" t="str">
        <f>VLOOKUP($B202,'Mtg Entries'!$A$2:$I$300, 2)</f>
        <v>Elliot</v>
      </c>
      <c r="E202" s="15" t="str">
        <f>VLOOKUP($B202,'Mtg Entries'!$A$2:$I$300, 3)</f>
        <v>Jeston</v>
      </c>
      <c r="F202" s="15" t="str">
        <f>VLOOKUP($B202,'Mtg Entries'!$A$2:$I$300, 4)</f>
        <v>North Somerset AC</v>
      </c>
      <c r="G202" s="10" t="s">
        <v>852</v>
      </c>
      <c r="H202" s="15" t="str">
        <f>VLOOKUP($B202,'Mtg Entries'!$A$2:$I$300, 6)</f>
        <v>U17M</v>
      </c>
    </row>
    <row r="203" spans="2:10" ht="15.75">
      <c r="B203" s="22">
        <v>181</v>
      </c>
      <c r="C203" s="15">
        <v>2</v>
      </c>
      <c r="D203" s="15" t="str">
        <f>VLOOKUP($B203,'Mtg Entries'!$A$2:$I$300, 2)</f>
        <v>Murray</v>
      </c>
      <c r="E203" s="15" t="str">
        <f>VLOOKUP($B203,'Mtg Entries'!$A$2:$I$300, 3)</f>
        <v>Pearson</v>
      </c>
      <c r="F203" s="15" t="str">
        <f>VLOOKUP($B203,'Mtg Entries'!$A$2:$I$300, 4)</f>
        <v>Yate &amp; District AC</v>
      </c>
      <c r="G203" s="10" t="s">
        <v>853</v>
      </c>
      <c r="H203" s="15" t="str">
        <f>VLOOKUP($B203,'Mtg Entries'!$A$2:$I$300, 6)</f>
        <v>U17M</v>
      </c>
    </row>
    <row r="204" spans="2:10" ht="15.75">
      <c r="B204" s="22">
        <v>188</v>
      </c>
      <c r="C204" s="15">
        <v>3</v>
      </c>
      <c r="D204" s="15" t="str">
        <f>VLOOKUP($B204,'Mtg Entries'!$A$2:$I$300, 2)</f>
        <v>Joseph</v>
      </c>
      <c r="E204" s="15" t="str">
        <f>VLOOKUP($B204,'Mtg Entries'!$A$2:$I$300, 3)</f>
        <v>Sandiford</v>
      </c>
      <c r="F204" s="15" t="str">
        <f>VLOOKUP($B204,'Mtg Entries'!$A$2:$I$300, 4)</f>
        <v>North Somerset AC</v>
      </c>
      <c r="G204" s="10" t="s">
        <v>854</v>
      </c>
      <c r="H204" s="15" t="str">
        <f>VLOOKUP($B204,'Mtg Entries'!$A$2:$I$300, 6)</f>
        <v>U17M</v>
      </c>
    </row>
    <row r="205" spans="2:10" ht="15.75">
      <c r="B205" s="22">
        <v>170</v>
      </c>
      <c r="C205" s="15">
        <v>4</v>
      </c>
      <c r="D205" s="15" t="str">
        <f>VLOOKUP($B205,'Mtg Entries'!$A$2:$I$300, 2)</f>
        <v>Thomas</v>
      </c>
      <c r="E205" s="15" t="str">
        <f>VLOOKUP($B205,'Mtg Entries'!$A$2:$I$300, 3)</f>
        <v>Darton</v>
      </c>
      <c r="F205" s="15" t="str">
        <f>VLOOKUP($B205,'Mtg Entries'!$A$2:$I$300, 4)</f>
        <v>Yate &amp; District AC</v>
      </c>
      <c r="G205" s="10" t="s">
        <v>855</v>
      </c>
      <c r="H205" s="15" t="str">
        <f>VLOOKUP($B205,'Mtg Entries'!$A$2:$I$300, 6)</f>
        <v>U17M</v>
      </c>
    </row>
    <row r="206" spans="2:10" ht="15.75">
      <c r="B206" s="22">
        <v>183</v>
      </c>
      <c r="C206" s="15">
        <v>5</v>
      </c>
      <c r="D206" s="15" t="str">
        <f>VLOOKUP($B206,'Mtg Entries'!$A$2:$I$300, 2)</f>
        <v>Nicholas</v>
      </c>
      <c r="E206" s="15" t="str">
        <f>VLOOKUP($B206,'Mtg Entries'!$A$2:$I$300, 3)</f>
        <v>Poore</v>
      </c>
      <c r="F206" s="15" t="str">
        <f>VLOOKUP($B206,'Mtg Entries'!$A$2:$I$300, 4)</f>
        <v>North Somerset AC</v>
      </c>
      <c r="G206" s="10" t="s">
        <v>856</v>
      </c>
      <c r="H206" s="15" t="str">
        <f>VLOOKUP($B206,'Mtg Entries'!$A$2:$I$300, 6)</f>
        <v>U17M</v>
      </c>
    </row>
    <row r="207" spans="2:10" ht="15.75">
      <c r="B207" s="22">
        <v>185</v>
      </c>
      <c r="C207" s="15">
        <v>6</v>
      </c>
      <c r="D207" s="15" t="str">
        <f>VLOOKUP($B207,'Mtg Entries'!$A$2:$I$300, 2)</f>
        <v>James</v>
      </c>
      <c r="E207" s="15" t="str">
        <f>VLOOKUP($B207,'Mtg Entries'!$A$2:$I$300, 3)</f>
        <v>Robertson</v>
      </c>
      <c r="F207" s="15" t="str">
        <f>VLOOKUP($B207,'Mtg Entries'!$A$2:$I$300, 4)</f>
        <v>North Somerset AC</v>
      </c>
      <c r="G207" s="10" t="s">
        <v>857</v>
      </c>
      <c r="H207" s="15" t="str">
        <f>VLOOKUP($B207,'Mtg Entries'!$A$2:$I$300, 6)</f>
        <v>U17M</v>
      </c>
    </row>
    <row r="209" spans="2:10" ht="15.75" thickBot="1">
      <c r="B209" s="13" t="s">
        <v>11</v>
      </c>
      <c r="C209" s="16" t="s">
        <v>913</v>
      </c>
      <c r="D209" s="13" t="s">
        <v>8</v>
      </c>
      <c r="E209" s="16" t="str">
        <f>$L$6</f>
        <v>U17M</v>
      </c>
      <c r="F209" s="13" t="s">
        <v>123</v>
      </c>
      <c r="G209" s="31"/>
      <c r="H209" s="45"/>
      <c r="I209" s="46"/>
      <c r="J209" s="20" t="s">
        <v>874</v>
      </c>
    </row>
    <row r="210" spans="2:10">
      <c r="C210" s="20"/>
    </row>
    <row r="211" spans="2:10">
      <c r="B211" s="12" t="s">
        <v>0</v>
      </c>
      <c r="C211" s="12" t="s">
        <v>10</v>
      </c>
      <c r="D211" s="12" t="s">
        <v>9</v>
      </c>
      <c r="E211" s="12"/>
      <c r="F211" s="12" t="s">
        <v>3</v>
      </c>
      <c r="G211" s="12" t="s">
        <v>90</v>
      </c>
      <c r="H211" s="12" t="s">
        <v>91</v>
      </c>
    </row>
    <row r="212" spans="2:10" ht="15.75">
      <c r="B212" s="22">
        <v>190</v>
      </c>
      <c r="C212" s="15">
        <v>1</v>
      </c>
      <c r="D212" s="15" t="str">
        <f>VLOOKUP($B212,'Mtg Entries'!$A$2:$I$300, 2)</f>
        <v>Dylan</v>
      </c>
      <c r="E212" s="15" t="str">
        <f>VLOOKUP($B212,'Mtg Entries'!$A$2:$I$300, 3)</f>
        <v>Stoneman</v>
      </c>
      <c r="F212" s="15" t="str">
        <f>VLOOKUP($B212,'Mtg Entries'!$A$2:$I$300, 4)</f>
        <v>Team Bath AC</v>
      </c>
      <c r="G212" s="10" t="s">
        <v>814</v>
      </c>
      <c r="H212" s="15" t="str">
        <f>VLOOKUP($B212,'Mtg Entries'!$A$2:$I$300, 6)</f>
        <v>U17M</v>
      </c>
    </row>
    <row r="213" spans="2:10" ht="15.75">
      <c r="B213" s="22">
        <v>170</v>
      </c>
      <c r="C213" s="15">
        <v>2</v>
      </c>
      <c r="D213" s="15" t="str">
        <f>VLOOKUP($B213,'Mtg Entries'!$A$2:$I$300, 2)</f>
        <v>Thomas</v>
      </c>
      <c r="E213" s="15" t="str">
        <f>VLOOKUP($B213,'Mtg Entries'!$A$2:$I$300, 3)</f>
        <v>Darton</v>
      </c>
      <c r="F213" s="15" t="str">
        <f>VLOOKUP($B213,'Mtg Entries'!$A$2:$I$300, 4)</f>
        <v>Yate &amp; District AC</v>
      </c>
      <c r="G213" s="10" t="s">
        <v>815</v>
      </c>
      <c r="H213" s="15" t="str">
        <f>VLOOKUP($B213,'Mtg Entries'!$A$2:$I$300, 6)</f>
        <v>U17M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7"/>
  <sheetViews>
    <sheetView topLeftCell="A150" workbookViewId="0">
      <selection activeCell="J136" sqref="J136"/>
    </sheetView>
  </sheetViews>
  <sheetFormatPr defaultRowHeight="15"/>
  <cols>
    <col min="1" max="2" width="9.140625" style="20"/>
    <col min="3" max="3" width="13" style="15" customWidth="1"/>
    <col min="4" max="4" width="18.28515625" style="20" customWidth="1"/>
    <col min="5" max="5" width="17.28515625" style="20" customWidth="1"/>
    <col min="6" max="6" width="27.28515625" style="20" customWidth="1"/>
    <col min="7" max="16384" width="9.140625" style="20"/>
  </cols>
  <sheetData>
    <row r="2" spans="1:13" ht="15.75" thickBot="1">
      <c r="B2" s="13" t="s">
        <v>11</v>
      </c>
      <c r="C2" s="16" t="s">
        <v>112</v>
      </c>
      <c r="D2" s="13" t="s">
        <v>8</v>
      </c>
      <c r="E2" s="16" t="str">
        <f>$L$5</f>
        <v>U20W</v>
      </c>
      <c r="F2" s="13" t="s">
        <v>123</v>
      </c>
      <c r="G2" s="30"/>
      <c r="H2" s="13"/>
      <c r="J2" s="20" t="s">
        <v>874</v>
      </c>
      <c r="L2" s="2"/>
      <c r="M2" s="20" t="s">
        <v>12</v>
      </c>
    </row>
    <row r="3" spans="1:13">
      <c r="M3" s="20" t="s">
        <v>127</v>
      </c>
    </row>
    <row r="4" spans="1:13">
      <c r="B4" s="12" t="s">
        <v>0</v>
      </c>
      <c r="C4" s="12" t="s">
        <v>10</v>
      </c>
      <c r="D4" s="12" t="s">
        <v>9</v>
      </c>
      <c r="E4" s="12"/>
      <c r="F4" s="12" t="s">
        <v>3</v>
      </c>
      <c r="G4" s="12" t="s">
        <v>87</v>
      </c>
      <c r="H4" s="12" t="s">
        <v>91</v>
      </c>
    </row>
    <row r="5" spans="1:13" ht="15.75">
      <c r="B5" s="22">
        <v>233</v>
      </c>
      <c r="C5" s="15">
        <v>1</v>
      </c>
      <c r="D5" s="15" t="str">
        <f>VLOOKUP($B5,'Mtg Entries'!$A$2:$I$300, 2)</f>
        <v>Moni</v>
      </c>
      <c r="E5" s="15" t="str">
        <f>VLOOKUP($B5,'Mtg Entries'!$A$2:$I$300, 3)</f>
        <v>Brady</v>
      </c>
      <c r="F5" s="15" t="str">
        <f>VLOOKUP($B5,'Mtg Entries'!$A$2:$I$300, 4)</f>
        <v>Bristol &amp; West AC</v>
      </c>
      <c r="G5" s="10">
        <v>22.18</v>
      </c>
      <c r="H5" s="15" t="str">
        <f>VLOOKUP($B5,'Mtg Entries'!$A$2:$I$300, 6)</f>
        <v>U20W</v>
      </c>
      <c r="J5" s="20" t="s">
        <v>124</v>
      </c>
      <c r="L5" s="20" t="s">
        <v>30</v>
      </c>
    </row>
    <row r="6" spans="1:13">
      <c r="C6" s="20"/>
      <c r="I6" s="8"/>
      <c r="L6" s="20" t="s">
        <v>37</v>
      </c>
    </row>
    <row r="7" spans="1:13" ht="15.75" thickBot="1">
      <c r="B7" s="13" t="s">
        <v>11</v>
      </c>
      <c r="C7" s="16" t="s">
        <v>112</v>
      </c>
      <c r="D7" s="13" t="s">
        <v>8</v>
      </c>
      <c r="E7" s="16" t="str">
        <f>$L$6</f>
        <v>U20M</v>
      </c>
      <c r="F7" s="13" t="s">
        <v>123</v>
      </c>
      <c r="G7" s="30"/>
      <c r="H7" s="13"/>
      <c r="I7" s="8"/>
      <c r="J7" s="20" t="s">
        <v>874</v>
      </c>
    </row>
    <row r="8" spans="1:13">
      <c r="I8" s="8"/>
    </row>
    <row r="9" spans="1:13">
      <c r="B9" s="12" t="s">
        <v>0</v>
      </c>
      <c r="C9" s="12" t="s">
        <v>10</v>
      </c>
      <c r="D9" s="12" t="s">
        <v>9</v>
      </c>
      <c r="E9" s="12"/>
      <c r="F9" s="12" t="s">
        <v>3</v>
      </c>
      <c r="G9" s="12" t="s">
        <v>87</v>
      </c>
      <c r="H9" s="12" t="s">
        <v>91</v>
      </c>
      <c r="I9" s="8"/>
    </row>
    <row r="10" spans="1:13" ht="15.75">
      <c r="B10" s="22">
        <v>228</v>
      </c>
      <c r="C10" s="15">
        <v>1</v>
      </c>
      <c r="D10" s="15" t="str">
        <f>VLOOKUP($B10,'Mtg Entries'!$A$2:$I$300, 2)</f>
        <v>Joshua</v>
      </c>
      <c r="E10" s="15" t="str">
        <f>VLOOKUP($B10,'Mtg Entries'!$A$2:$I$300, 3)</f>
        <v>Schrijver</v>
      </c>
      <c r="F10" s="15" t="str">
        <f>VLOOKUP($B10,'Mtg Entries'!$A$2:$I$300, 4)</f>
        <v>Bristol &amp; West AC</v>
      </c>
      <c r="G10" s="10">
        <v>42.36</v>
      </c>
      <c r="H10" s="15" t="str">
        <f>VLOOKUP($B10,'Mtg Entries'!$A$2:$I$300, 6)</f>
        <v>U20M</v>
      </c>
      <c r="I10" s="8"/>
    </row>
    <row r="11" spans="1:13" ht="15.75">
      <c r="B11" s="22">
        <v>248</v>
      </c>
      <c r="C11" s="15">
        <v>2</v>
      </c>
      <c r="D11" s="15" t="str">
        <f>VLOOKUP($B11,'Mtg Entries'!$A$2:$I$300, 2)</f>
        <v>Ruben</v>
      </c>
      <c r="E11" s="15" t="str">
        <f>VLOOKUP($B11,'Mtg Entries'!$A$2:$I$300, 3)</f>
        <v>Brady</v>
      </c>
      <c r="F11" s="15" t="str">
        <f>VLOOKUP($B11,'Mtg Entries'!$A$2:$I$300, 4)</f>
        <v>Bristol &amp; West AC</v>
      </c>
      <c r="G11" s="10">
        <v>25.84</v>
      </c>
      <c r="H11" s="15" t="str">
        <f>VLOOKUP($B11,'Mtg Entries'!$A$2:$I$300, 6)</f>
        <v>U20M</v>
      </c>
      <c r="I11" s="8"/>
    </row>
    <row r="12" spans="1:13" ht="15.75">
      <c r="B12" s="22">
        <v>216</v>
      </c>
      <c r="C12" s="15">
        <v>2</v>
      </c>
      <c r="D12" s="15" t="str">
        <f>VLOOKUP($B12,'Mtg Entries'!$A$2:$I$300, 2)</f>
        <v>Oliver</v>
      </c>
      <c r="E12" s="15" t="str">
        <f>VLOOKUP($B12,'Mtg Entries'!$A$2:$I$300, 3)</f>
        <v>Buckle</v>
      </c>
      <c r="F12" s="15" t="str">
        <f>VLOOKUP($B12,'Mtg Entries'!$A$2:$I$300, 4)</f>
        <v>Bristol &amp; West AC</v>
      </c>
      <c r="G12" s="10">
        <v>23.8</v>
      </c>
      <c r="H12" s="15" t="str">
        <f>VLOOKUP($B12,'Mtg Entries'!$A$2:$I$300, 6)</f>
        <v>U20M</v>
      </c>
      <c r="I12" s="8"/>
    </row>
    <row r="13" spans="1:13" ht="15.75">
      <c r="B13" s="26"/>
      <c r="C13" s="27"/>
      <c r="D13" s="27"/>
      <c r="E13" s="27"/>
      <c r="F13" s="27"/>
      <c r="G13" s="28"/>
      <c r="H13" s="15"/>
    </row>
    <row r="14" spans="1:13" ht="15.75" thickBot="1">
      <c r="A14" s="29"/>
      <c r="B14" s="13" t="s">
        <v>11</v>
      </c>
      <c r="C14" s="16" t="s">
        <v>111</v>
      </c>
      <c r="D14" s="13" t="s">
        <v>8</v>
      </c>
      <c r="E14" s="16" t="str">
        <f>$L$5</f>
        <v>U20W</v>
      </c>
      <c r="F14" s="13" t="s">
        <v>123</v>
      </c>
      <c r="G14" s="30"/>
      <c r="H14" s="13"/>
      <c r="I14" s="8"/>
      <c r="J14" s="20" t="s">
        <v>874</v>
      </c>
    </row>
    <row r="15" spans="1:13">
      <c r="A15" s="29"/>
      <c r="I15" s="8"/>
    </row>
    <row r="16" spans="1:13">
      <c r="A16" s="29"/>
      <c r="B16" s="12" t="s">
        <v>0</v>
      </c>
      <c r="C16" s="12" t="s">
        <v>10</v>
      </c>
      <c r="D16" s="12" t="s">
        <v>9</v>
      </c>
      <c r="E16" s="12"/>
      <c r="F16" s="12" t="s">
        <v>3</v>
      </c>
      <c r="G16" s="12" t="s">
        <v>87</v>
      </c>
      <c r="H16" s="12" t="s">
        <v>91</v>
      </c>
      <c r="I16" s="8"/>
    </row>
    <row r="17" spans="1:10" ht="15.75">
      <c r="A17" s="29"/>
      <c r="B17" s="22">
        <v>233</v>
      </c>
      <c r="C17" s="15">
        <v>1</v>
      </c>
      <c r="D17" s="15" t="str">
        <f>VLOOKUP($B17,'Mtg Entries'!$A$2:$I$300, 2)</f>
        <v>Moni</v>
      </c>
      <c r="E17" s="15" t="str">
        <f>VLOOKUP($B17,'Mtg Entries'!$A$2:$I$300, 3)</f>
        <v>Brady</v>
      </c>
      <c r="F17" s="15" t="str">
        <f>VLOOKUP($B17,'Mtg Entries'!$A$2:$I$300, 4)</f>
        <v>Bristol &amp; West AC</v>
      </c>
      <c r="G17" s="10">
        <v>10.039999999999999</v>
      </c>
      <c r="H17" s="15" t="str">
        <f>VLOOKUP($B17,'Mtg Entries'!$A$2:$I$300, 6)</f>
        <v>U20W</v>
      </c>
      <c r="I17" s="8"/>
    </row>
    <row r="18" spans="1:10" ht="15.75">
      <c r="A18" s="29"/>
      <c r="B18" s="22">
        <v>235</v>
      </c>
      <c r="C18" s="15">
        <v>2</v>
      </c>
      <c r="D18" s="15" t="str">
        <f>VLOOKUP($B18,'Mtg Entries'!$A$2:$I$300, 2)</f>
        <v>Stephanie</v>
      </c>
      <c r="E18" s="15" t="str">
        <f>VLOOKUP($B18,'Mtg Entries'!$A$2:$I$300, 3)</f>
        <v>Brooks</v>
      </c>
      <c r="F18" s="15" t="str">
        <f>VLOOKUP($B18,'Mtg Entries'!$A$2:$I$300, 4)</f>
        <v>Yate &amp; District AC</v>
      </c>
      <c r="G18" s="10">
        <v>8.9700000000000006</v>
      </c>
      <c r="H18" s="15" t="str">
        <f>VLOOKUP($B18,'Mtg Entries'!$A$2:$I$300, 6)</f>
        <v>U20W</v>
      </c>
      <c r="I18" s="8"/>
    </row>
    <row r="19" spans="1:10">
      <c r="A19" s="29"/>
      <c r="C19" s="20"/>
      <c r="I19" s="29"/>
    </row>
    <row r="20" spans="1:10" ht="15.75" thickBot="1">
      <c r="A20" s="29"/>
      <c r="B20" s="13" t="s">
        <v>11</v>
      </c>
      <c r="C20" s="16" t="s">
        <v>111</v>
      </c>
      <c r="D20" s="13" t="s">
        <v>8</v>
      </c>
      <c r="E20" s="16" t="str">
        <f>$L$6</f>
        <v>U20M</v>
      </c>
      <c r="F20" s="13" t="s">
        <v>123</v>
      </c>
      <c r="G20" s="30"/>
      <c r="H20" s="30"/>
      <c r="I20" s="29"/>
      <c r="J20" s="20" t="s">
        <v>874</v>
      </c>
    </row>
    <row r="21" spans="1:10">
      <c r="A21" s="29"/>
      <c r="I21" s="29"/>
    </row>
    <row r="22" spans="1:10">
      <c r="A22" s="29"/>
      <c r="B22" s="12" t="s">
        <v>0</v>
      </c>
      <c r="C22" s="12" t="s">
        <v>10</v>
      </c>
      <c r="D22" s="12" t="s">
        <v>9</v>
      </c>
      <c r="E22" s="12"/>
      <c r="F22" s="12" t="s">
        <v>3</v>
      </c>
      <c r="G22" s="12" t="s">
        <v>87</v>
      </c>
      <c r="H22" s="12" t="s">
        <v>91</v>
      </c>
      <c r="I22" s="29"/>
    </row>
    <row r="23" spans="1:10" ht="15.75">
      <c r="A23" s="29"/>
      <c r="B23" s="22">
        <v>228</v>
      </c>
      <c r="C23" s="15">
        <v>1</v>
      </c>
      <c r="D23" s="15" t="str">
        <f>VLOOKUP($B23,'Mtg Entries'!$A$2:$I$300, 2)</f>
        <v>Joshua</v>
      </c>
      <c r="E23" s="15" t="str">
        <f>VLOOKUP($B23,'Mtg Entries'!$A$2:$I$300, 3)</f>
        <v>Schrijver</v>
      </c>
      <c r="F23" s="15" t="str">
        <f>VLOOKUP($B23,'Mtg Entries'!$A$2:$I$300, 4)</f>
        <v>Bristol &amp; West AC</v>
      </c>
      <c r="G23" s="10">
        <v>12.43</v>
      </c>
      <c r="H23" s="15" t="str">
        <f>VLOOKUP($B23,'Mtg Entries'!$A$2:$I$300, 6)</f>
        <v>U20M</v>
      </c>
      <c r="I23" s="29"/>
    </row>
    <row r="24" spans="1:10">
      <c r="A24" s="29"/>
      <c r="B24" s="11">
        <v>248</v>
      </c>
      <c r="C24" s="15">
        <v>2</v>
      </c>
      <c r="D24" s="15" t="str">
        <f>VLOOKUP($B24,'Mtg Entries'!$A$2:$I$300, 2)</f>
        <v>Ruben</v>
      </c>
      <c r="E24" s="15" t="str">
        <f>VLOOKUP($B24,'Mtg Entries'!$A$2:$I$300, 3)</f>
        <v>Brady</v>
      </c>
      <c r="F24" s="15" t="str">
        <f>VLOOKUP($B24,'Mtg Entries'!$A$2:$I$300, 4)</f>
        <v>Bristol &amp; West AC</v>
      </c>
      <c r="G24" s="10">
        <v>10.84</v>
      </c>
      <c r="H24" s="15" t="str">
        <f>VLOOKUP($B24,'Mtg Entries'!$A$2:$I$300, 6)</f>
        <v>U20M</v>
      </c>
      <c r="I24" s="29"/>
    </row>
    <row r="25" spans="1:10">
      <c r="A25" s="29"/>
      <c r="B25" s="29"/>
      <c r="C25" s="27"/>
      <c r="D25" s="29"/>
      <c r="E25" s="29"/>
      <c r="F25" s="29"/>
      <c r="G25" s="29"/>
      <c r="H25" s="29"/>
      <c r="I25" s="29"/>
    </row>
    <row r="26" spans="1:10" ht="15.75" thickBot="1">
      <c r="A26" s="29"/>
      <c r="B26" s="13" t="s">
        <v>11</v>
      </c>
      <c r="C26" s="16" t="s">
        <v>125</v>
      </c>
      <c r="D26" s="13" t="s">
        <v>8</v>
      </c>
      <c r="E26" s="16" t="str">
        <f>$L$5</f>
        <v>U20W</v>
      </c>
      <c r="F26" s="13" t="s">
        <v>123</v>
      </c>
      <c r="G26" s="30"/>
      <c r="H26" s="13"/>
      <c r="I26" s="29"/>
      <c r="J26" s="20" t="s">
        <v>874</v>
      </c>
    </row>
    <row r="27" spans="1:10">
      <c r="A27" s="29"/>
      <c r="I27" s="29"/>
    </row>
    <row r="28" spans="1:10">
      <c r="A28" s="29"/>
      <c r="B28" s="12" t="s">
        <v>0</v>
      </c>
      <c r="C28" s="12" t="s">
        <v>10</v>
      </c>
      <c r="D28" s="12" t="s">
        <v>9</v>
      </c>
      <c r="E28" s="12"/>
      <c r="F28" s="12" t="s">
        <v>3</v>
      </c>
      <c r="G28" s="12" t="s">
        <v>87</v>
      </c>
      <c r="H28" s="12" t="s">
        <v>91</v>
      </c>
      <c r="I28" s="29"/>
    </row>
    <row r="29" spans="1:10" ht="15.75">
      <c r="A29" s="29"/>
      <c r="B29" s="22">
        <v>244</v>
      </c>
      <c r="C29" s="15">
        <v>1</v>
      </c>
      <c r="D29" s="15" t="str">
        <f>VLOOKUP($B29,'Mtg Entries'!$A$2:$I$300, 2)</f>
        <v>Jessica</v>
      </c>
      <c r="E29" s="15" t="str">
        <f>VLOOKUP($B29,'Mtg Entries'!$A$2:$I$300, 3)</f>
        <v>Lewis</v>
      </c>
      <c r="F29" s="15" t="str">
        <f>VLOOKUP($B29,'Mtg Entries'!$A$2:$I$300, 4)</f>
        <v>Bristol &amp; West AC</v>
      </c>
      <c r="G29" s="10">
        <v>37.04</v>
      </c>
      <c r="H29" s="15" t="str">
        <f>VLOOKUP($B29,'Mtg Entries'!$A$2:$I$300, 6)</f>
        <v>U20W</v>
      </c>
      <c r="I29" s="29"/>
    </row>
    <row r="30" spans="1:10">
      <c r="A30" s="29"/>
      <c r="B30" s="11">
        <v>14</v>
      </c>
      <c r="C30" s="15">
        <v>2</v>
      </c>
      <c r="D30" s="15" t="str">
        <f>VLOOKUP($B30,'Mtg Entries'!$A$2:$I$300, 2)</f>
        <v xml:space="preserve">TANYA </v>
      </c>
      <c r="E30" s="15" t="str">
        <f>VLOOKUP($B30,'Mtg Entries'!$A$2:$I$300, 3)</f>
        <v>VAKIL</v>
      </c>
      <c r="F30" s="15" t="str">
        <f>VLOOKUP($B30,'Mtg Entries'!$A$2:$I$300, 4)</f>
        <v>Ravi Athletic Group</v>
      </c>
      <c r="G30" s="10">
        <v>21.12</v>
      </c>
      <c r="H30" s="15" t="str">
        <f>VLOOKUP($B30,'Mtg Entries'!$A$2:$I$300, 6)</f>
        <v>U20W</v>
      </c>
      <c r="I30" s="29"/>
    </row>
    <row r="31" spans="1:10">
      <c r="A31" s="29"/>
      <c r="C31" s="20"/>
      <c r="I31" s="29"/>
    </row>
    <row r="32" spans="1:10" ht="15.75" thickBot="1">
      <c r="A32" s="29"/>
      <c r="B32" s="13" t="s">
        <v>11</v>
      </c>
      <c r="C32" s="16" t="s">
        <v>109</v>
      </c>
      <c r="D32" s="13" t="s">
        <v>8</v>
      </c>
      <c r="E32" s="16" t="str">
        <f>$L$5</f>
        <v>U20W</v>
      </c>
      <c r="F32" s="13" t="s">
        <v>123</v>
      </c>
      <c r="G32" s="30"/>
      <c r="H32" s="30"/>
      <c r="I32" s="29"/>
      <c r="J32" s="20" t="s">
        <v>874</v>
      </c>
    </row>
    <row r="33" spans="1:10">
      <c r="A33" s="29"/>
      <c r="I33" s="29"/>
    </row>
    <row r="34" spans="1:10">
      <c r="A34" s="29"/>
      <c r="B34" s="12" t="s">
        <v>0</v>
      </c>
      <c r="C34" s="12" t="s">
        <v>10</v>
      </c>
      <c r="D34" s="12" t="s">
        <v>9</v>
      </c>
      <c r="E34" s="12"/>
      <c r="F34" s="12" t="s">
        <v>3</v>
      </c>
      <c r="G34" s="12" t="s">
        <v>87</v>
      </c>
      <c r="H34" s="12" t="s">
        <v>91</v>
      </c>
      <c r="I34" s="29"/>
    </row>
    <row r="35" spans="1:10" ht="15.75">
      <c r="A35" s="29"/>
      <c r="B35" s="22">
        <v>240</v>
      </c>
      <c r="C35" s="15">
        <v>1</v>
      </c>
      <c r="D35" s="15" t="str">
        <f>VLOOKUP($B35,'Mtg Entries'!$A$2:$I$300, 2)</f>
        <v>Eleni</v>
      </c>
      <c r="E35" s="15" t="str">
        <f>VLOOKUP($B35,'Mtg Entries'!$A$2:$I$300, 3)</f>
        <v>Francis</v>
      </c>
      <c r="F35" s="15" t="str">
        <f>VLOOKUP($B35,'Mtg Entries'!$A$2:$I$300, 4)</f>
        <v>Team Bath AC</v>
      </c>
      <c r="G35" s="10">
        <v>5.27</v>
      </c>
      <c r="H35" s="15" t="str">
        <f>VLOOKUP($B35,'Mtg Entries'!$A$2:$I$300, 6)</f>
        <v>U20W</v>
      </c>
      <c r="I35" s="29"/>
    </row>
    <row r="36" spans="1:10" ht="15.75">
      <c r="A36" s="29"/>
      <c r="B36" s="22">
        <v>231</v>
      </c>
      <c r="C36" s="15">
        <v>2</v>
      </c>
      <c r="D36" s="15" t="str">
        <f>VLOOKUP($B36,'Mtg Entries'!$A$2:$I$300, 2)</f>
        <v>Lily</v>
      </c>
      <c r="E36" s="15" t="str">
        <f>VLOOKUP($B36,'Mtg Entries'!$A$2:$I$300, 3)</f>
        <v>Bailey</v>
      </c>
      <c r="F36" s="15" t="str">
        <f>VLOOKUP($B36,'Mtg Entries'!$A$2:$I$300, 4)</f>
        <v>Bristol &amp; West AC</v>
      </c>
      <c r="G36" s="10">
        <v>5.23</v>
      </c>
      <c r="H36" s="15" t="str">
        <f>VLOOKUP($B36,'Mtg Entries'!$A$2:$I$300, 6)</f>
        <v>U20W</v>
      </c>
      <c r="I36" s="29"/>
    </row>
    <row r="37" spans="1:10" ht="15.75">
      <c r="A37" s="29"/>
      <c r="B37" s="22">
        <v>235</v>
      </c>
      <c r="C37" s="15">
        <v>3</v>
      </c>
      <c r="D37" s="15" t="str">
        <f>VLOOKUP($B37,'Mtg Entries'!$A$2:$I$300, 2)</f>
        <v>Stephanie</v>
      </c>
      <c r="E37" s="15" t="str">
        <f>VLOOKUP($B37,'Mtg Entries'!$A$2:$I$300, 3)</f>
        <v>Brooks</v>
      </c>
      <c r="F37" s="15" t="str">
        <f>VLOOKUP($B37,'Mtg Entries'!$A$2:$I$300, 4)</f>
        <v>Yate &amp; District AC</v>
      </c>
      <c r="G37" s="10">
        <v>4.91</v>
      </c>
      <c r="H37" s="15" t="str">
        <f>VLOOKUP($B37,'Mtg Entries'!$A$2:$I$300, 6)</f>
        <v>U20W</v>
      </c>
      <c r="I37" s="29"/>
    </row>
    <row r="38" spans="1:10" ht="15.75">
      <c r="A38" s="29"/>
      <c r="B38" s="22">
        <v>232</v>
      </c>
      <c r="C38" s="15">
        <v>4</v>
      </c>
      <c r="D38" s="15" t="str">
        <f>VLOOKUP($B38,'Mtg Entries'!$A$2:$I$300, 2)</f>
        <v>Fiona</v>
      </c>
      <c r="E38" s="15" t="str">
        <f>VLOOKUP($B38,'Mtg Entries'!$A$2:$I$300, 3)</f>
        <v>Barkley</v>
      </c>
      <c r="F38" s="15" t="str">
        <f>VLOOKUP($B38,'Mtg Entries'!$A$2:$I$300, 4)</f>
        <v>Yate &amp; District AC</v>
      </c>
      <c r="G38" s="10">
        <v>4.8600000000000003</v>
      </c>
      <c r="H38" s="15" t="str">
        <f>VLOOKUP($B38,'Mtg Entries'!$A$2:$I$300, 6)</f>
        <v>U20W</v>
      </c>
      <c r="I38" s="29"/>
    </row>
    <row r="39" spans="1:10" ht="15.75">
      <c r="A39" s="29"/>
      <c r="B39" s="22">
        <v>14</v>
      </c>
      <c r="C39" s="15">
        <v>5</v>
      </c>
      <c r="D39" s="15" t="str">
        <f>VLOOKUP($B39,'Mtg Entries'!$A$2:$I$300, 2)</f>
        <v xml:space="preserve">TANYA </v>
      </c>
      <c r="E39" s="15" t="str">
        <f>VLOOKUP($B39,'Mtg Entries'!$A$2:$I$300, 3)</f>
        <v>VAKIL</v>
      </c>
      <c r="F39" s="15" t="str">
        <f>VLOOKUP($B39,'Mtg Entries'!$A$2:$I$300, 4)</f>
        <v>Ravi Athletic Group</v>
      </c>
      <c r="G39" s="10">
        <v>4.45</v>
      </c>
      <c r="H39" s="15" t="str">
        <f>VLOOKUP($B39,'Mtg Entries'!$A$2:$I$300, 6)</f>
        <v>U20W</v>
      </c>
      <c r="I39" s="29"/>
    </row>
    <row r="40" spans="1:10" ht="15.75">
      <c r="A40" s="29"/>
      <c r="B40" s="22">
        <v>239</v>
      </c>
      <c r="C40" s="15">
        <v>6</v>
      </c>
      <c r="D40" s="15" t="str">
        <f>VLOOKUP($B40,'Mtg Entries'!$A$2:$I$300, 2)</f>
        <v>Grace</v>
      </c>
      <c r="E40" s="15" t="str">
        <f>VLOOKUP($B40,'Mtg Entries'!$A$2:$I$300, 3)</f>
        <v>Edwards</v>
      </c>
      <c r="F40" s="15" t="str">
        <f>VLOOKUP($B40,'Mtg Entries'!$A$2:$I$300, 4)</f>
        <v>SGS College Athletics Academy</v>
      </c>
      <c r="G40" s="10">
        <v>4.17</v>
      </c>
      <c r="H40" s="15" t="str">
        <f>VLOOKUP($B40,'Mtg Entries'!$A$2:$I$300, 6)</f>
        <v>U20W</v>
      </c>
      <c r="I40" s="29"/>
    </row>
    <row r="41" spans="1:10">
      <c r="A41" s="29"/>
      <c r="C41" s="20"/>
      <c r="I41" s="29"/>
    </row>
    <row r="42" spans="1:10" ht="15.75" thickBot="1">
      <c r="A42" s="29"/>
      <c r="B42" s="13" t="s">
        <v>11</v>
      </c>
      <c r="C42" s="16" t="s">
        <v>109</v>
      </c>
      <c r="D42" s="13" t="s">
        <v>8</v>
      </c>
      <c r="E42" s="16" t="str">
        <f>$L$6</f>
        <v>U20M</v>
      </c>
      <c r="F42" s="13" t="s">
        <v>123</v>
      </c>
      <c r="G42" s="16"/>
      <c r="H42" s="13"/>
      <c r="I42" s="29"/>
      <c r="J42" s="20" t="s">
        <v>874</v>
      </c>
    </row>
    <row r="43" spans="1:10">
      <c r="A43" s="29"/>
      <c r="I43" s="29"/>
    </row>
    <row r="44" spans="1:10">
      <c r="A44" s="29"/>
      <c r="B44" s="12" t="s">
        <v>0</v>
      </c>
      <c r="C44" s="12" t="s">
        <v>10</v>
      </c>
      <c r="D44" s="12" t="s">
        <v>9</v>
      </c>
      <c r="E44" s="12"/>
      <c r="F44" s="12" t="s">
        <v>3</v>
      </c>
      <c r="G44" s="12" t="s">
        <v>87</v>
      </c>
      <c r="H44" s="12" t="s">
        <v>91</v>
      </c>
      <c r="I44" s="29"/>
    </row>
    <row r="45" spans="1:10" ht="15.75">
      <c r="A45" s="29"/>
      <c r="B45" s="22">
        <v>215</v>
      </c>
      <c r="C45" s="15">
        <v>1</v>
      </c>
      <c r="D45" s="15" t="str">
        <f>VLOOKUP($B45,'Mtg Entries'!$A$2:$I$300, 2)</f>
        <v>Luke</v>
      </c>
      <c r="E45" s="15" t="str">
        <f>VLOOKUP($B45,'Mtg Entries'!$A$2:$I$300, 3)</f>
        <v>Ball</v>
      </c>
      <c r="F45" s="15" t="str">
        <f>VLOOKUP($B45,'Mtg Entries'!$A$2:$I$300, 4)</f>
        <v>Yate &amp; District AC</v>
      </c>
      <c r="G45" s="10">
        <v>6.13</v>
      </c>
      <c r="H45" s="15" t="str">
        <f>VLOOKUP($B45,'Mtg Entries'!$A$2:$I$300, 6)</f>
        <v>U20M</v>
      </c>
      <c r="I45" s="29"/>
    </row>
    <row r="46" spans="1:10" ht="15.75">
      <c r="A46" s="29"/>
      <c r="B46" s="22">
        <v>224</v>
      </c>
      <c r="C46" s="15">
        <v>2</v>
      </c>
      <c r="D46" s="15" t="str">
        <f>VLOOKUP($B46,'Mtg Entries'!$A$2:$I$300, 2)</f>
        <v>Josh</v>
      </c>
      <c r="E46" s="15" t="str">
        <f>VLOOKUP($B46,'Mtg Entries'!$A$2:$I$300, 3)</f>
        <v>Maggs</v>
      </c>
      <c r="F46" s="15" t="str">
        <f>VLOOKUP($B46,'Mtg Entries'!$A$2:$I$300, 4)</f>
        <v>Bristol &amp; West AC</v>
      </c>
      <c r="G46" s="10">
        <v>5.73</v>
      </c>
      <c r="H46" s="15" t="str">
        <f>VLOOKUP($B46,'Mtg Entries'!$A$2:$I$300, 6)</f>
        <v>U20M</v>
      </c>
      <c r="I46" s="29"/>
    </row>
    <row r="47" spans="1:10" ht="15.75">
      <c r="A47" s="29"/>
      <c r="B47" s="22">
        <v>216</v>
      </c>
      <c r="C47" s="15">
        <v>3</v>
      </c>
      <c r="D47" s="15" t="str">
        <f>VLOOKUP($B47,'Mtg Entries'!$A$2:$I$300, 2)</f>
        <v>Oliver</v>
      </c>
      <c r="E47" s="15" t="str">
        <f>VLOOKUP($B47,'Mtg Entries'!$A$2:$I$300, 3)</f>
        <v>Buckle</v>
      </c>
      <c r="F47" s="15" t="str">
        <f>VLOOKUP($B47,'Mtg Entries'!$A$2:$I$300, 4)</f>
        <v>Bristol &amp; West AC</v>
      </c>
      <c r="G47" s="10">
        <v>5.39</v>
      </c>
      <c r="H47" s="15" t="str">
        <f>VLOOKUP($B47,'Mtg Entries'!$A$2:$I$300, 6)</f>
        <v>U20M</v>
      </c>
      <c r="I47" s="29"/>
    </row>
    <row r="48" spans="1:10">
      <c r="A48" s="29"/>
      <c r="B48" s="27"/>
      <c r="C48" s="27"/>
      <c r="D48" s="27"/>
      <c r="E48" s="27"/>
      <c r="F48" s="27"/>
      <c r="G48" s="28"/>
      <c r="H48" s="27"/>
      <c r="I48" s="29"/>
    </row>
    <row r="49" spans="1:10" ht="15.75" thickBot="1">
      <c r="A49" s="29"/>
      <c r="B49" s="13" t="s">
        <v>11</v>
      </c>
      <c r="C49" s="16" t="s">
        <v>110</v>
      </c>
      <c r="D49" s="13" t="s">
        <v>8</v>
      </c>
      <c r="E49" s="16" t="str">
        <f>$L$5</f>
        <v>U20W</v>
      </c>
      <c r="F49" s="13" t="s">
        <v>123</v>
      </c>
      <c r="G49" s="30"/>
      <c r="H49" s="13"/>
      <c r="I49" s="29"/>
      <c r="J49" s="20" t="s">
        <v>874</v>
      </c>
    </row>
    <row r="50" spans="1:10">
      <c r="A50" s="29"/>
      <c r="I50" s="29"/>
    </row>
    <row r="51" spans="1:10">
      <c r="A51" s="29"/>
      <c r="B51" s="12" t="s">
        <v>0</v>
      </c>
      <c r="C51" s="12" t="s">
        <v>10</v>
      </c>
      <c r="D51" s="12" t="s">
        <v>9</v>
      </c>
      <c r="E51" s="12"/>
      <c r="F51" s="12" t="s">
        <v>3</v>
      </c>
      <c r="G51" s="12" t="s">
        <v>87</v>
      </c>
      <c r="H51" s="12" t="s">
        <v>91</v>
      </c>
      <c r="I51" s="29"/>
    </row>
    <row r="52" spans="1:10" ht="15.75">
      <c r="A52" s="29"/>
      <c r="B52" s="22">
        <v>231</v>
      </c>
      <c r="C52" s="15">
        <v>1</v>
      </c>
      <c r="D52" s="15" t="str">
        <f>VLOOKUP($B52,'Mtg Entries'!$A$2:$I$300, 2)</f>
        <v>Lily</v>
      </c>
      <c r="E52" s="15" t="str">
        <f>VLOOKUP($B52,'Mtg Entries'!$A$2:$I$300, 3)</f>
        <v>Bailey</v>
      </c>
      <c r="F52" s="15" t="str">
        <f>VLOOKUP($B52,'Mtg Entries'!$A$2:$I$300, 4)</f>
        <v>Bristol &amp; West AC</v>
      </c>
      <c r="G52" s="10">
        <v>1.57</v>
      </c>
      <c r="H52" s="15" t="str">
        <f>VLOOKUP($B52,'Mtg Entries'!$A$2:$I$300, 6)</f>
        <v>U20W</v>
      </c>
      <c r="I52" s="29"/>
    </row>
    <row r="53" spans="1:10" ht="15.75">
      <c r="A53" s="29"/>
      <c r="B53" s="22">
        <v>14</v>
      </c>
      <c r="C53" s="15">
        <v>2</v>
      </c>
      <c r="D53" s="15" t="str">
        <f>VLOOKUP($B53,'Mtg Entries'!$A$2:$I$300, 2)</f>
        <v xml:space="preserve">TANYA </v>
      </c>
      <c r="E53" s="15" t="str">
        <f>VLOOKUP($B53,'Mtg Entries'!$A$2:$I$300, 3)</f>
        <v>VAKIL</v>
      </c>
      <c r="F53" s="15" t="str">
        <f>VLOOKUP($B53,'Mtg Entries'!$A$2:$I$300, 4)</f>
        <v>Ravi Athletic Group</v>
      </c>
      <c r="G53" s="10">
        <v>1.47</v>
      </c>
      <c r="H53" s="15" t="str">
        <f>VLOOKUP($B53,'Mtg Entries'!$A$2:$I$300, 6)</f>
        <v>U20W</v>
      </c>
      <c r="I53" s="29"/>
    </row>
    <row r="54" spans="1:10">
      <c r="A54" s="29"/>
      <c r="B54" s="11">
        <v>238</v>
      </c>
      <c r="C54" s="15">
        <v>3</v>
      </c>
      <c r="D54" s="15" t="str">
        <f>VLOOKUP($B54,'Mtg Entries'!$A$2:$I$300, 2)</f>
        <v>Libby</v>
      </c>
      <c r="E54" s="15" t="str">
        <f>VLOOKUP($B54,'Mtg Entries'!$A$2:$I$300, 3)</f>
        <v>Davidson</v>
      </c>
      <c r="F54" s="15" t="str">
        <f>VLOOKUP($B54,'Mtg Entries'!$A$2:$I$300, 4)</f>
        <v>Newport Harriers</v>
      </c>
      <c r="G54" s="10">
        <v>1.42</v>
      </c>
      <c r="H54" s="15" t="str">
        <f>VLOOKUP($B54,'Mtg Entries'!$A$2:$I$300, 6)</f>
        <v>U20W</v>
      </c>
      <c r="I54" s="29"/>
    </row>
    <row r="55" spans="1:10">
      <c r="A55" s="29"/>
      <c r="C55" s="20"/>
      <c r="I55" s="29"/>
    </row>
    <row r="56" spans="1:10" ht="15.75" thickBot="1">
      <c r="A56" s="29"/>
      <c r="B56" s="13" t="s">
        <v>11</v>
      </c>
      <c r="C56" s="16" t="s">
        <v>110</v>
      </c>
      <c r="D56" s="13" t="s">
        <v>8</v>
      </c>
      <c r="E56" s="16" t="str">
        <f>$L$6</f>
        <v>U20M</v>
      </c>
      <c r="F56" s="13" t="s">
        <v>123</v>
      </c>
      <c r="G56" s="30"/>
      <c r="H56" s="30"/>
      <c r="I56" s="29"/>
      <c r="J56" s="20" t="s">
        <v>874</v>
      </c>
    </row>
    <row r="57" spans="1:10">
      <c r="A57" s="29"/>
      <c r="I57" s="29"/>
    </row>
    <row r="58" spans="1:10">
      <c r="A58" s="29"/>
      <c r="B58" s="12" t="s">
        <v>0</v>
      </c>
      <c r="C58" s="12" t="s">
        <v>10</v>
      </c>
      <c r="D58" s="12" t="s">
        <v>9</v>
      </c>
      <c r="E58" s="12"/>
      <c r="F58" s="12" t="s">
        <v>3</v>
      </c>
      <c r="G58" s="12" t="s">
        <v>87</v>
      </c>
      <c r="H58" s="12" t="s">
        <v>91</v>
      </c>
      <c r="I58" s="29"/>
    </row>
    <row r="59" spans="1:10" ht="15.75">
      <c r="A59" s="29"/>
      <c r="B59" s="22">
        <v>215</v>
      </c>
      <c r="C59" s="15">
        <v>1</v>
      </c>
      <c r="D59" s="15" t="str">
        <f>VLOOKUP($B59,'Mtg Entries'!$A$2:$I$300, 2)</f>
        <v>Luke</v>
      </c>
      <c r="E59" s="15" t="str">
        <f>VLOOKUP($B59,'Mtg Entries'!$A$2:$I$300, 3)</f>
        <v>Ball</v>
      </c>
      <c r="F59" s="15" t="str">
        <f>VLOOKUP($B59,'Mtg Entries'!$A$2:$I$300, 4)</f>
        <v>Yate &amp; District AC</v>
      </c>
      <c r="G59" s="10">
        <v>2.06</v>
      </c>
      <c r="H59" s="15" t="str">
        <f>VLOOKUP($B59,'Mtg Entries'!$A$2:$I$300, 6)</f>
        <v>U20M</v>
      </c>
      <c r="I59" s="29"/>
    </row>
    <row r="60" spans="1:10">
      <c r="A60" s="29"/>
      <c r="B60" s="27"/>
      <c r="C60" s="27"/>
      <c r="D60" s="27"/>
      <c r="E60" s="27"/>
      <c r="F60" s="27"/>
      <c r="G60" s="28"/>
      <c r="H60" s="27"/>
      <c r="I60" s="29"/>
    </row>
    <row r="61" spans="1:10" ht="15.75" thickBot="1">
      <c r="A61" s="29"/>
      <c r="B61" s="13" t="s">
        <v>11</v>
      </c>
      <c r="C61" s="16" t="s">
        <v>129</v>
      </c>
      <c r="D61" s="13" t="s">
        <v>8</v>
      </c>
      <c r="E61" s="16" t="str">
        <f>$L$5</f>
        <v>U20W</v>
      </c>
      <c r="F61" s="13" t="s">
        <v>123</v>
      </c>
      <c r="G61" s="30"/>
      <c r="H61" s="13"/>
      <c r="I61" s="29"/>
      <c r="J61" s="20" t="s">
        <v>874</v>
      </c>
    </row>
    <row r="62" spans="1:10">
      <c r="A62" s="29"/>
      <c r="I62" s="29"/>
    </row>
    <row r="63" spans="1:10">
      <c r="A63" s="29"/>
      <c r="B63" s="12" t="s">
        <v>0</v>
      </c>
      <c r="C63" s="12" t="s">
        <v>10</v>
      </c>
      <c r="D63" s="12" t="s">
        <v>9</v>
      </c>
      <c r="E63" s="12"/>
      <c r="F63" s="12" t="s">
        <v>3</v>
      </c>
      <c r="G63" s="12" t="s">
        <v>87</v>
      </c>
      <c r="H63" s="12" t="s">
        <v>91</v>
      </c>
      <c r="I63" s="29"/>
    </row>
    <row r="64" spans="1:10" ht="15.75">
      <c r="A64" s="29"/>
      <c r="B64" s="22">
        <v>241</v>
      </c>
      <c r="C64" s="15">
        <v>1</v>
      </c>
      <c r="D64" s="15" t="str">
        <f>VLOOKUP($B64,'Mtg Entries'!$A$2:$I$300, 2)</f>
        <v>Hannah</v>
      </c>
      <c r="E64" s="15" t="str">
        <f>VLOOKUP($B64,'Mtg Entries'!$A$2:$I$300, 3)</f>
        <v>Holman</v>
      </c>
      <c r="F64" s="15" t="str">
        <f>VLOOKUP($B64,'Mtg Entries'!$A$2:$I$300, 4)</f>
        <v>Yate &amp; District AC</v>
      </c>
      <c r="G64" s="10">
        <v>32.32</v>
      </c>
      <c r="H64" s="15" t="str">
        <f>VLOOKUP($B64,'Mtg Entries'!$A$2:$I$300, 6)</f>
        <v>U20W</v>
      </c>
      <c r="I64" s="29"/>
    </row>
    <row r="65" spans="2:10">
      <c r="C65" s="20"/>
    </row>
    <row r="66" spans="2:10" ht="15.75" thickBot="1">
      <c r="B66" s="13" t="s">
        <v>11</v>
      </c>
      <c r="C66" s="16" t="s">
        <v>129</v>
      </c>
      <c r="D66" s="13" t="s">
        <v>8</v>
      </c>
      <c r="E66" s="16" t="str">
        <f>$L$6</f>
        <v>U20M</v>
      </c>
      <c r="F66" s="13" t="s">
        <v>123</v>
      </c>
      <c r="G66" s="30"/>
      <c r="H66" s="30"/>
      <c r="J66" s="20" t="s">
        <v>874</v>
      </c>
    </row>
    <row r="68" spans="2:10">
      <c r="B68" s="12" t="s">
        <v>0</v>
      </c>
      <c r="C68" s="12" t="s">
        <v>10</v>
      </c>
      <c r="D68" s="12" t="s">
        <v>9</v>
      </c>
      <c r="E68" s="12"/>
      <c r="F68" s="12" t="s">
        <v>3</v>
      </c>
      <c r="G68" s="12" t="s">
        <v>87</v>
      </c>
      <c r="H68" s="12" t="s">
        <v>91</v>
      </c>
    </row>
    <row r="69" spans="2:10" ht="15.75">
      <c r="B69" s="22">
        <v>217</v>
      </c>
      <c r="C69" s="15">
        <v>1</v>
      </c>
      <c r="D69" s="15" t="str">
        <f>VLOOKUP($B69,'Mtg Entries'!$A$2:$I$300, 2)</f>
        <v>Toby</v>
      </c>
      <c r="E69" s="15" t="str">
        <f>VLOOKUP($B69,'Mtg Entries'!$A$2:$I$300, 3)</f>
        <v>Conibear</v>
      </c>
      <c r="F69" s="15" t="str">
        <f>VLOOKUP($B69,'Mtg Entries'!$A$2:$I$300, 4)</f>
        <v>Yate &amp; District AC</v>
      </c>
      <c r="G69" s="10">
        <v>55.95</v>
      </c>
      <c r="H69" s="15" t="str">
        <f>VLOOKUP($B69,'Mtg Entries'!$A$2:$I$300, 6)</f>
        <v>U20M</v>
      </c>
    </row>
    <row r="70" spans="2:10" s="29" customFormat="1"/>
    <row r="71" spans="2:10" s="29" customFormat="1" ht="15.75" thickBot="1">
      <c r="B71" s="13" t="s">
        <v>11</v>
      </c>
      <c r="C71" s="16" t="s">
        <v>130</v>
      </c>
      <c r="D71" s="13" t="s">
        <v>8</v>
      </c>
      <c r="E71" s="16" t="str">
        <f>$L$5</f>
        <v>U20W</v>
      </c>
      <c r="F71" s="13" t="s">
        <v>123</v>
      </c>
      <c r="G71" s="30"/>
      <c r="H71" s="13"/>
      <c r="J71" s="20" t="s">
        <v>874</v>
      </c>
    </row>
    <row r="73" spans="2:10">
      <c r="B73" s="12" t="s">
        <v>0</v>
      </c>
      <c r="C73" s="12" t="s">
        <v>10</v>
      </c>
      <c r="D73" s="12" t="s">
        <v>9</v>
      </c>
      <c r="E73" s="12"/>
      <c r="F73" s="12" t="s">
        <v>3</v>
      </c>
      <c r="G73" s="12" t="s">
        <v>87</v>
      </c>
      <c r="H73" s="12" t="s">
        <v>91</v>
      </c>
    </row>
    <row r="74" spans="2:10" ht="15.75">
      <c r="B74" s="22">
        <v>243</v>
      </c>
      <c r="C74" s="15">
        <v>1</v>
      </c>
      <c r="D74" s="15" t="str">
        <f>VLOOKUP($B74,'Mtg Entries'!$A$2:$I$300, 2)</f>
        <v>Sophie</v>
      </c>
      <c r="E74" s="15" t="str">
        <f>VLOOKUP($B74,'Mtg Entries'!$A$2:$I$300, 3)</f>
        <v>Hornung</v>
      </c>
      <c r="F74" s="15" t="str">
        <f>VLOOKUP($B74,'Mtg Entries'!$A$2:$I$300, 4)</f>
        <v>Yate &amp; District AC</v>
      </c>
      <c r="G74" s="10">
        <v>2.65</v>
      </c>
      <c r="H74" s="15" t="str">
        <f>VLOOKUP($B74,'Mtg Entries'!$A$2:$I$300, 6)</f>
        <v>U20W</v>
      </c>
    </row>
    <row r="75" spans="2:10" ht="14.25" customHeight="1">
      <c r="C75" s="20"/>
    </row>
    <row r="76" spans="2:10" ht="15.75" thickBot="1">
      <c r="B76" s="13" t="s">
        <v>11</v>
      </c>
      <c r="C76" s="16" t="s">
        <v>131</v>
      </c>
      <c r="D76" s="13" t="s">
        <v>8</v>
      </c>
      <c r="E76" s="16" t="str">
        <f>$L$6</f>
        <v>U20M</v>
      </c>
      <c r="F76" s="13" t="s">
        <v>123</v>
      </c>
      <c r="G76" s="30"/>
      <c r="H76" s="30"/>
      <c r="J76" s="20" t="s">
        <v>874</v>
      </c>
    </row>
    <row r="78" spans="2:10">
      <c r="B78" s="12" t="s">
        <v>0</v>
      </c>
      <c r="C78" s="12" t="s">
        <v>10</v>
      </c>
      <c r="D78" s="12" t="s">
        <v>9</v>
      </c>
      <c r="E78" s="12"/>
      <c r="F78" s="12" t="s">
        <v>3</v>
      </c>
      <c r="G78" s="12" t="s">
        <v>87</v>
      </c>
      <c r="H78" s="12" t="s">
        <v>91</v>
      </c>
    </row>
    <row r="79" spans="2:10" ht="15.75">
      <c r="B79" s="22">
        <v>226</v>
      </c>
      <c r="C79" s="15">
        <v>1</v>
      </c>
      <c r="D79" s="15" t="str">
        <f>VLOOKUP($B79,'Mtg Entries'!$A$2:$I$300, 2)</f>
        <v>Louie</v>
      </c>
      <c r="E79" s="15" t="str">
        <f>VLOOKUP($B79,'Mtg Entries'!$A$2:$I$300, 3)</f>
        <v>Nelson</v>
      </c>
      <c r="F79" s="15" t="str">
        <f>VLOOKUP($B79,'Mtg Entries'!$A$2:$I$300, 4)</f>
        <v>Yate &amp; District AC</v>
      </c>
      <c r="G79" s="10">
        <v>11.03</v>
      </c>
      <c r="H79" s="15" t="str">
        <f>VLOOKUP($B79,'Mtg Entries'!$A$2:$I$300, 6)</f>
        <v>U20M</v>
      </c>
    </row>
    <row r="80" spans="2:10">
      <c r="C80" s="20"/>
    </row>
    <row r="81" spans="2:10" ht="15.75" thickBot="1">
      <c r="B81" s="13" t="s">
        <v>11</v>
      </c>
      <c r="C81" s="16" t="s">
        <v>115</v>
      </c>
      <c r="D81" s="13" t="s">
        <v>8</v>
      </c>
      <c r="E81" s="16" t="str">
        <f>$L$5</f>
        <v>U20W</v>
      </c>
      <c r="F81" s="13" t="s">
        <v>123</v>
      </c>
      <c r="G81" s="31" t="s">
        <v>135</v>
      </c>
      <c r="H81" s="35">
        <v>2.1</v>
      </c>
      <c r="I81" s="37" t="s">
        <v>136</v>
      </c>
      <c r="J81" s="20" t="s">
        <v>874</v>
      </c>
    </row>
    <row r="82" spans="2:10">
      <c r="C82" s="20"/>
    </row>
    <row r="83" spans="2:10">
      <c r="B83" s="12" t="s">
        <v>0</v>
      </c>
      <c r="C83" s="12" t="s">
        <v>10</v>
      </c>
      <c r="D83" s="12" t="s">
        <v>9</v>
      </c>
      <c r="E83" s="12"/>
      <c r="F83" s="12" t="s">
        <v>3</v>
      </c>
      <c r="G83" s="12" t="s">
        <v>90</v>
      </c>
      <c r="H83" s="12" t="s">
        <v>91</v>
      </c>
    </row>
    <row r="84" spans="2:10">
      <c r="B84" s="11">
        <v>14</v>
      </c>
      <c r="C84" s="15">
        <v>1</v>
      </c>
      <c r="D84" s="15" t="str">
        <f>VLOOKUP($B84,'Mtg Entries'!$A$2:$I$300, 2)</f>
        <v xml:space="preserve">TANYA </v>
      </c>
      <c r="E84" s="15" t="str">
        <f>VLOOKUP($B84,'Mtg Entries'!$A$2:$I$300, 3)</f>
        <v>VAKIL</v>
      </c>
      <c r="F84" s="15" t="str">
        <f>VLOOKUP($B84,'Mtg Entries'!$A$2:$I$300, 4)</f>
        <v>Ravi Athletic Group</v>
      </c>
      <c r="G84" s="10">
        <v>16.14</v>
      </c>
      <c r="H84" s="15" t="str">
        <f>VLOOKUP($B84,'Mtg Entries'!$A$2:$I$300, 6)</f>
        <v>U20W</v>
      </c>
    </row>
    <row r="85" spans="2:10">
      <c r="B85" s="11">
        <v>235</v>
      </c>
      <c r="C85" s="15">
        <v>1</v>
      </c>
      <c r="D85" s="15" t="str">
        <f>VLOOKUP($B85,'Mtg Entries'!$A$2:$I$300, 2)</f>
        <v>Stephanie</v>
      </c>
      <c r="E85" s="15" t="str">
        <f>VLOOKUP($B85,'Mtg Entries'!$A$2:$I$300, 3)</f>
        <v>Brooks</v>
      </c>
      <c r="F85" s="15" t="str">
        <f>VLOOKUP($B85,'Mtg Entries'!$A$2:$I$300, 4)</f>
        <v>Yate &amp; District AC</v>
      </c>
      <c r="G85" s="10">
        <v>16.93</v>
      </c>
      <c r="H85" s="15" t="str">
        <f>VLOOKUP($B85,'Mtg Entries'!$A$2:$I$300, 6)</f>
        <v>U20W</v>
      </c>
    </row>
    <row r="87" spans="2:10" ht="15.75" thickBot="1">
      <c r="B87" s="13" t="s">
        <v>11</v>
      </c>
      <c r="C87" s="16" t="s">
        <v>134</v>
      </c>
      <c r="D87" s="13" t="s">
        <v>8</v>
      </c>
      <c r="E87" s="16" t="str">
        <f>$L$5</f>
        <v>U20W</v>
      </c>
      <c r="F87" s="13" t="s">
        <v>123</v>
      </c>
      <c r="G87" s="31" t="s">
        <v>135</v>
      </c>
      <c r="H87" s="35">
        <v>0.7</v>
      </c>
      <c r="I87" s="37" t="s">
        <v>136</v>
      </c>
      <c r="J87" s="20" t="s">
        <v>874</v>
      </c>
    </row>
    <row r="88" spans="2:10">
      <c r="C88" s="20"/>
    </row>
    <row r="89" spans="2:10">
      <c r="B89" s="12" t="s">
        <v>0</v>
      </c>
      <c r="C89" s="12" t="s">
        <v>10</v>
      </c>
      <c r="D89" s="12" t="s">
        <v>9</v>
      </c>
      <c r="E89" s="12"/>
      <c r="F89" s="12" t="s">
        <v>3</v>
      </c>
      <c r="G89" s="12" t="s">
        <v>90</v>
      </c>
      <c r="H89" s="12" t="s">
        <v>91</v>
      </c>
    </row>
    <row r="90" spans="2:10">
      <c r="B90" s="11">
        <v>236</v>
      </c>
      <c r="C90" s="15">
        <v>1</v>
      </c>
      <c r="D90" s="15" t="str">
        <f>VLOOKUP($B90,'Mtg Entries'!$A$2:$I$300, 2)</f>
        <v>Grace</v>
      </c>
      <c r="E90" s="15" t="str">
        <f>VLOOKUP($B90,'Mtg Entries'!$A$2:$I$300, 3)</f>
        <v>Cardwell</v>
      </c>
      <c r="F90" s="15" t="str">
        <f>VLOOKUP($B90,'Mtg Entries'!$A$2:$I$300, 4)</f>
        <v>Yate &amp; District AC</v>
      </c>
      <c r="G90" s="10">
        <v>71.900000000000006</v>
      </c>
      <c r="H90" s="15" t="str">
        <f>VLOOKUP($B90,'Mtg Entries'!$A$2:$I$300, 6)</f>
        <v>U20W</v>
      </c>
    </row>
    <row r="92" spans="2:10" ht="15.75" thickBot="1">
      <c r="B92" s="13" t="s">
        <v>11</v>
      </c>
      <c r="C92" s="16" t="s">
        <v>810</v>
      </c>
      <c r="D92" s="13" t="s">
        <v>8</v>
      </c>
      <c r="E92" s="16" t="str">
        <f>$L$5</f>
        <v>U20W</v>
      </c>
      <c r="F92" s="13" t="s">
        <v>123</v>
      </c>
      <c r="G92" s="31" t="s">
        <v>135</v>
      </c>
      <c r="H92" s="35">
        <v>-1.1000000000000001</v>
      </c>
      <c r="I92" s="37" t="s">
        <v>136</v>
      </c>
      <c r="J92" s="20" t="s">
        <v>874</v>
      </c>
    </row>
    <row r="93" spans="2:10">
      <c r="C93" s="20"/>
    </row>
    <row r="94" spans="2:10">
      <c r="B94" s="12" t="s">
        <v>0</v>
      </c>
      <c r="C94" s="12" t="s">
        <v>10</v>
      </c>
      <c r="D94" s="12" t="s">
        <v>9</v>
      </c>
      <c r="E94" s="12"/>
      <c r="F94" s="12" t="s">
        <v>3</v>
      </c>
      <c r="G94" s="12" t="s">
        <v>90</v>
      </c>
      <c r="H94" s="12" t="s">
        <v>91</v>
      </c>
    </row>
    <row r="95" spans="2:10" ht="15.75">
      <c r="B95" s="22">
        <v>235</v>
      </c>
      <c r="C95" s="15">
        <v>1</v>
      </c>
      <c r="D95" s="15" t="str">
        <f>VLOOKUP($B95,'Mtg Entries'!$A$2:$I$300, 2)</f>
        <v>Stephanie</v>
      </c>
      <c r="E95" s="15" t="str">
        <f>VLOOKUP($B95,'Mtg Entries'!$A$2:$I$300, 3)</f>
        <v>Brooks</v>
      </c>
      <c r="F95" s="15" t="str">
        <f>VLOOKUP($B95,'Mtg Entries'!$A$2:$I$300, 4)</f>
        <v>Yate &amp; District AC</v>
      </c>
      <c r="G95" s="10">
        <v>12.62</v>
      </c>
      <c r="H95" s="15" t="str">
        <f>VLOOKUP($B95,'Mtg Entries'!$A$2:$I$300, 6)</f>
        <v>U20W</v>
      </c>
    </row>
    <row r="96" spans="2:10" ht="15.75">
      <c r="B96" s="22">
        <v>231</v>
      </c>
      <c r="C96" s="15">
        <v>2</v>
      </c>
      <c r="D96" s="15" t="str">
        <f>VLOOKUP($B96,'Mtg Entries'!$A$2:$I$300, 2)</f>
        <v>Lily</v>
      </c>
      <c r="E96" s="15" t="str">
        <f>VLOOKUP($B96,'Mtg Entries'!$A$2:$I$300, 3)</f>
        <v>Bailey</v>
      </c>
      <c r="F96" s="15" t="str">
        <f>VLOOKUP($B96,'Mtg Entries'!$A$2:$I$300, 4)</f>
        <v>Bristol &amp; West AC</v>
      </c>
      <c r="G96" s="10">
        <v>12.98</v>
      </c>
      <c r="H96" s="15" t="str">
        <f>VLOOKUP($B96,'Mtg Entries'!$A$2:$I$300, 6)</f>
        <v>U20W</v>
      </c>
    </row>
    <row r="97" spans="2:10" ht="15.75">
      <c r="B97" s="22">
        <v>240</v>
      </c>
      <c r="C97" s="15">
        <v>3</v>
      </c>
      <c r="D97" s="15" t="str">
        <f>VLOOKUP($B97,'Mtg Entries'!$A$2:$I$300, 2)</f>
        <v>Eleni</v>
      </c>
      <c r="E97" s="15" t="str">
        <f>VLOOKUP($B97,'Mtg Entries'!$A$2:$I$300, 3)</f>
        <v>Francis</v>
      </c>
      <c r="F97" s="15" t="str">
        <f>VLOOKUP($B97,'Mtg Entries'!$A$2:$I$300, 4)</f>
        <v>Team Bath AC</v>
      </c>
      <c r="G97" s="10">
        <v>12.99</v>
      </c>
      <c r="H97" s="15" t="str">
        <f>VLOOKUP($B97,'Mtg Entries'!$A$2:$I$300, 6)</f>
        <v>U20W</v>
      </c>
    </row>
    <row r="98" spans="2:10">
      <c r="B98" s="11">
        <v>237</v>
      </c>
      <c r="C98" s="15">
        <v>4</v>
      </c>
      <c r="D98" s="15" t="str">
        <f>VLOOKUP($B98,'Mtg Entries'!$A$2:$I$300, 2)</f>
        <v>Hannah</v>
      </c>
      <c r="E98" s="15" t="str">
        <f>VLOOKUP($B98,'Mtg Entries'!$A$2:$I$300, 3)</f>
        <v>Darby</v>
      </c>
      <c r="F98" s="15" t="str">
        <f>VLOOKUP($B98,'Mtg Entries'!$A$2:$I$300, 4)</f>
        <v>SGS College Athletics Academy</v>
      </c>
      <c r="G98" s="10">
        <v>14.38</v>
      </c>
      <c r="H98" s="15" t="str">
        <f>VLOOKUP($B98,'Mtg Entries'!$A$2:$I$300, 6)</f>
        <v>U20W</v>
      </c>
    </row>
    <row r="100" spans="2:10" ht="15.75" thickBot="1">
      <c r="B100" s="13" t="s">
        <v>11</v>
      </c>
      <c r="C100" s="16" t="s">
        <v>810</v>
      </c>
      <c r="D100" s="13" t="s">
        <v>8</v>
      </c>
      <c r="E100" s="16" t="str">
        <f>$L$6</f>
        <v>U20M</v>
      </c>
      <c r="F100" s="13" t="s">
        <v>123</v>
      </c>
      <c r="G100" s="31" t="s">
        <v>135</v>
      </c>
      <c r="H100" s="35">
        <v>1.4</v>
      </c>
      <c r="I100" s="37" t="s">
        <v>136</v>
      </c>
      <c r="J100" s="20" t="s">
        <v>874</v>
      </c>
    </row>
    <row r="101" spans="2:10">
      <c r="C101" s="20"/>
    </row>
    <row r="102" spans="2:10">
      <c r="B102" s="12" t="s">
        <v>0</v>
      </c>
      <c r="C102" s="12" t="s">
        <v>10</v>
      </c>
      <c r="D102" s="12" t="s">
        <v>9</v>
      </c>
      <c r="E102" s="12"/>
      <c r="F102" s="12" t="s">
        <v>3</v>
      </c>
      <c r="G102" s="12" t="s">
        <v>90</v>
      </c>
      <c r="H102" s="12" t="s">
        <v>91</v>
      </c>
    </row>
    <row r="103" spans="2:10" ht="15.75">
      <c r="B103" s="22">
        <v>229</v>
      </c>
      <c r="C103" s="15">
        <v>1</v>
      </c>
      <c r="D103" s="15" t="str">
        <f>VLOOKUP($B103,'Mtg Entries'!$A$2:$I$300, 2)</f>
        <v>Edward</v>
      </c>
      <c r="E103" s="15" t="str">
        <f>VLOOKUP($B103,'Mtg Entries'!$A$2:$I$300, 3)</f>
        <v>Wilson</v>
      </c>
      <c r="F103" s="15" t="str">
        <f>VLOOKUP($B103,'Mtg Entries'!$A$2:$I$300, 4)</f>
        <v>Bristol &amp; West AC</v>
      </c>
      <c r="G103" s="10">
        <v>11.01</v>
      </c>
      <c r="H103" s="15" t="str">
        <f>VLOOKUP($B103,'Mtg Entries'!$A$2:$I$300, 6)</f>
        <v>U20M</v>
      </c>
    </row>
    <row r="104" spans="2:10" ht="15.75">
      <c r="B104" s="22">
        <v>224</v>
      </c>
      <c r="C104" s="15">
        <v>2</v>
      </c>
      <c r="D104" s="15" t="str">
        <f>VLOOKUP($B104,'Mtg Entries'!$A$2:$I$300, 2)</f>
        <v>Josh</v>
      </c>
      <c r="E104" s="15" t="str">
        <f>VLOOKUP($B104,'Mtg Entries'!$A$2:$I$300, 3)</f>
        <v>Maggs</v>
      </c>
      <c r="F104" s="15" t="str">
        <f>VLOOKUP($B104,'Mtg Entries'!$A$2:$I$300, 4)</f>
        <v>Bristol &amp; West AC</v>
      </c>
      <c r="G104" s="10">
        <v>11.09</v>
      </c>
      <c r="H104" s="15" t="str">
        <f>VLOOKUP($B104,'Mtg Entries'!$A$2:$I$300, 6)</f>
        <v>U20M</v>
      </c>
    </row>
    <row r="105" spans="2:10" ht="15.75">
      <c r="B105" s="22">
        <v>13</v>
      </c>
      <c r="C105" s="15">
        <v>3</v>
      </c>
      <c r="D105" s="15" t="str">
        <f>VLOOKUP($B105,'Mtg Entries'!$A$2:$I$300, 2)</f>
        <v>HARSH DEEPAK</v>
      </c>
      <c r="E105" s="15" t="str">
        <f>VLOOKUP($B105,'Mtg Entries'!$A$2:$I$300, 3)</f>
        <v>THAKUR</v>
      </c>
      <c r="F105" s="15" t="str">
        <f>VLOOKUP($B105,'Mtg Entries'!$A$2:$I$300, 4)</f>
        <v>Ravi Athletic Group</v>
      </c>
      <c r="G105" s="10">
        <v>11.43</v>
      </c>
      <c r="H105" s="15" t="str">
        <f>VLOOKUP($B105,'Mtg Entries'!$A$2:$I$300, 6)</f>
        <v>U20M</v>
      </c>
    </row>
    <row r="106" spans="2:10" ht="15.75">
      <c r="B106" s="22">
        <v>12</v>
      </c>
      <c r="C106" s="15">
        <v>4</v>
      </c>
      <c r="D106" s="15" t="str">
        <f>VLOOKUP($B106,'Mtg Entries'!$A$2:$I$300, 2)</f>
        <v xml:space="preserve">AMIT ABSHALOME </v>
      </c>
      <c r="E106" s="15" t="str">
        <f>VLOOKUP($B106,'Mtg Entries'!$A$2:$I$300, 3)</f>
        <v>REUBEN</v>
      </c>
      <c r="F106" s="15" t="str">
        <f>VLOOKUP($B106,'Mtg Entries'!$A$2:$I$300, 4)</f>
        <v>Ravi Athletic Group</v>
      </c>
      <c r="G106" s="10">
        <v>11.64</v>
      </c>
      <c r="H106" s="15" t="str">
        <f>VLOOKUP($B106,'Mtg Entries'!$A$2:$I$300, 6)</f>
        <v>U20M</v>
      </c>
    </row>
    <row r="107" spans="2:10" ht="15.75">
      <c r="B107" s="22">
        <v>227</v>
      </c>
      <c r="C107" s="15">
        <v>5</v>
      </c>
      <c r="D107" s="15" t="str">
        <f>VLOOKUP($B107,'Mtg Entries'!$A$2:$I$300, 2)</f>
        <v>Samuel</v>
      </c>
      <c r="E107" s="15" t="str">
        <f>VLOOKUP($B107,'Mtg Entries'!$A$2:$I$300, 3)</f>
        <v>Pouncey</v>
      </c>
      <c r="F107" s="15" t="str">
        <f>VLOOKUP($B107,'Mtg Entries'!$A$2:$I$300, 4)</f>
        <v>North Somerset AC</v>
      </c>
      <c r="G107" s="10">
        <v>11.65</v>
      </c>
      <c r="H107" s="15" t="str">
        <f>VLOOKUP($B107,'Mtg Entries'!$A$2:$I$300, 6)</f>
        <v>U20M</v>
      </c>
    </row>
    <row r="108" spans="2:10" ht="15.75">
      <c r="B108" s="22">
        <v>216</v>
      </c>
      <c r="C108" s="15">
        <v>6</v>
      </c>
      <c r="D108" s="15" t="str">
        <f>VLOOKUP($B108,'Mtg Entries'!$A$2:$I$300, 2)</f>
        <v>Oliver</v>
      </c>
      <c r="E108" s="15" t="str">
        <f>VLOOKUP($B108,'Mtg Entries'!$A$2:$I$300, 3)</f>
        <v>Buckle</v>
      </c>
      <c r="F108" s="15" t="str">
        <f>VLOOKUP($B108,'Mtg Entries'!$A$2:$I$300, 4)</f>
        <v>Bristol &amp; West AC</v>
      </c>
      <c r="G108" s="10">
        <v>11.94</v>
      </c>
      <c r="H108" s="15" t="str">
        <f>VLOOKUP($B108,'Mtg Entries'!$A$2:$I$300, 6)</f>
        <v>U20M</v>
      </c>
    </row>
    <row r="110" spans="2:10" ht="15.75" thickBot="1">
      <c r="B110" s="13" t="s">
        <v>11</v>
      </c>
      <c r="C110" s="16" t="s">
        <v>128</v>
      </c>
      <c r="D110" s="13" t="s">
        <v>8</v>
      </c>
      <c r="E110" s="16" t="str">
        <f>$L$5</f>
        <v>U20W</v>
      </c>
      <c r="F110" s="13" t="s">
        <v>123</v>
      </c>
      <c r="G110" s="31" t="s">
        <v>135</v>
      </c>
      <c r="H110" s="35">
        <v>2.7</v>
      </c>
      <c r="I110" s="37" t="s">
        <v>136</v>
      </c>
      <c r="J110" s="20" t="s">
        <v>874</v>
      </c>
    </row>
    <row r="111" spans="2:10">
      <c r="C111" s="20"/>
    </row>
    <row r="112" spans="2:10">
      <c r="B112" s="12" t="s">
        <v>0</v>
      </c>
      <c r="C112" s="12" t="s">
        <v>10</v>
      </c>
      <c r="D112" s="12" t="s">
        <v>9</v>
      </c>
      <c r="E112" s="12"/>
      <c r="F112" s="12" t="s">
        <v>3</v>
      </c>
      <c r="G112" s="12" t="s">
        <v>90</v>
      </c>
      <c r="H112" s="12" t="s">
        <v>91</v>
      </c>
    </row>
    <row r="113" spans="2:10" ht="15.75">
      <c r="B113" s="22">
        <v>235</v>
      </c>
      <c r="C113" s="15">
        <v>1</v>
      </c>
      <c r="D113" s="15" t="str">
        <f>VLOOKUP($B113,'Mtg Entries'!$A$2:$I$300, 2)</f>
        <v>Stephanie</v>
      </c>
      <c r="E113" s="15" t="str">
        <f>VLOOKUP($B113,'Mtg Entries'!$A$2:$I$300, 3)</f>
        <v>Brooks</v>
      </c>
      <c r="F113" s="15" t="str">
        <f>VLOOKUP($B113,'Mtg Entries'!$A$2:$I$300, 4)</f>
        <v>Yate &amp; District AC</v>
      </c>
      <c r="G113" s="10">
        <v>25.36</v>
      </c>
      <c r="H113" s="15" t="str">
        <f>VLOOKUP($B113,'Mtg Entries'!$A$2:$I$300, 6)</f>
        <v>U20W</v>
      </c>
    </row>
    <row r="114" spans="2:10" ht="15.75">
      <c r="B114" s="22">
        <v>14</v>
      </c>
      <c r="C114" s="15">
        <v>2</v>
      </c>
      <c r="D114" s="15" t="str">
        <f>VLOOKUP($B114,'Mtg Entries'!$A$2:$I$300, 2)</f>
        <v xml:space="preserve">TANYA </v>
      </c>
      <c r="E114" s="15" t="str">
        <f>VLOOKUP($B114,'Mtg Entries'!$A$2:$I$300, 3)</f>
        <v>VAKIL</v>
      </c>
      <c r="F114" s="15" t="str">
        <f>VLOOKUP($B114,'Mtg Entries'!$A$2:$I$300, 4)</f>
        <v>Ravi Athletic Group</v>
      </c>
      <c r="G114" s="10">
        <v>27.19</v>
      </c>
      <c r="H114" s="15" t="str">
        <f>VLOOKUP($B114,'Mtg Entries'!$A$2:$I$300, 6)</f>
        <v>U20W</v>
      </c>
    </row>
    <row r="115" spans="2:10" ht="15.75">
      <c r="B115" s="22">
        <v>237</v>
      </c>
      <c r="C115" s="15">
        <v>3</v>
      </c>
      <c r="D115" s="15" t="str">
        <f>VLOOKUP($B115,'Mtg Entries'!$A$2:$I$300, 2)</f>
        <v>Hannah</v>
      </c>
      <c r="E115" s="15" t="str">
        <f>VLOOKUP($B115,'Mtg Entries'!$A$2:$I$300, 3)</f>
        <v>Darby</v>
      </c>
      <c r="F115" s="15" t="str">
        <f>VLOOKUP($B115,'Mtg Entries'!$A$2:$I$300, 4)</f>
        <v>SGS College Athletics Academy</v>
      </c>
      <c r="G115" s="10">
        <v>27.87</v>
      </c>
      <c r="H115" s="15" t="str">
        <f>VLOOKUP($B115,'Mtg Entries'!$A$2:$I$300, 6)</f>
        <v>U20W</v>
      </c>
    </row>
    <row r="117" spans="2:10" ht="15.75" thickBot="1">
      <c r="B117" s="13" t="s">
        <v>11</v>
      </c>
      <c r="C117" s="16" t="s">
        <v>813</v>
      </c>
      <c r="D117" s="13" t="s">
        <v>8</v>
      </c>
      <c r="E117" s="16" t="str">
        <f>$L$6</f>
        <v>U20M</v>
      </c>
      <c r="F117" s="13" t="s">
        <v>123</v>
      </c>
      <c r="G117" s="31" t="s">
        <v>135</v>
      </c>
      <c r="H117" s="35">
        <v>-0.4</v>
      </c>
      <c r="I117" s="37" t="s">
        <v>136</v>
      </c>
      <c r="J117" s="20" t="s">
        <v>874</v>
      </c>
    </row>
    <row r="118" spans="2:10">
      <c r="C118" s="20"/>
    </row>
    <row r="119" spans="2:10">
      <c r="B119" s="12" t="s">
        <v>0</v>
      </c>
      <c r="C119" s="12" t="s">
        <v>10</v>
      </c>
      <c r="D119" s="12" t="s">
        <v>9</v>
      </c>
      <c r="E119" s="12"/>
      <c r="F119" s="12" t="s">
        <v>3</v>
      </c>
      <c r="G119" s="12" t="s">
        <v>90</v>
      </c>
      <c r="H119" s="12" t="s">
        <v>91</v>
      </c>
    </row>
    <row r="120" spans="2:10">
      <c r="B120" s="11">
        <v>229</v>
      </c>
      <c r="C120" s="15">
        <v>1</v>
      </c>
      <c r="D120" s="15" t="str">
        <f>VLOOKUP($B120,'Mtg Entries'!$A$2:$I$300, 2)</f>
        <v>Edward</v>
      </c>
      <c r="E120" s="15" t="str">
        <f>VLOOKUP($B120,'Mtg Entries'!$A$2:$I$300, 3)</f>
        <v>Wilson</v>
      </c>
      <c r="F120" s="15" t="str">
        <f>VLOOKUP($B120,'Mtg Entries'!$A$2:$I$300, 4)</f>
        <v>Bristol &amp; West AC</v>
      </c>
      <c r="G120" s="10">
        <v>22.12</v>
      </c>
      <c r="H120" s="15" t="str">
        <f>VLOOKUP($B120,'Mtg Entries'!$A$2:$I$300, 6)</f>
        <v>U20M</v>
      </c>
    </row>
    <row r="121" spans="2:10" ht="15.75">
      <c r="B121" s="22">
        <v>224</v>
      </c>
      <c r="C121" s="15">
        <v>2</v>
      </c>
      <c r="D121" s="15" t="str">
        <f>VLOOKUP($B121,'Mtg Entries'!$A$2:$I$300, 2)</f>
        <v>Josh</v>
      </c>
      <c r="E121" s="15" t="str">
        <f>VLOOKUP($B121,'Mtg Entries'!$A$2:$I$300, 3)</f>
        <v>Maggs</v>
      </c>
      <c r="F121" s="15" t="str">
        <f>VLOOKUP($B121,'Mtg Entries'!$A$2:$I$300, 4)</f>
        <v>Bristol &amp; West AC</v>
      </c>
      <c r="G121" s="10">
        <v>22.24</v>
      </c>
      <c r="H121" s="15" t="str">
        <f>VLOOKUP($B121,'Mtg Entries'!$A$2:$I$300, 6)</f>
        <v>U20M</v>
      </c>
    </row>
    <row r="122" spans="2:10" ht="15.75">
      <c r="B122" s="22">
        <v>225</v>
      </c>
      <c r="C122" s="15">
        <v>3</v>
      </c>
      <c r="D122" s="15" t="str">
        <f>VLOOKUP($B122,'Mtg Entries'!$A$2:$I$300, 2)</f>
        <v>Isaac</v>
      </c>
      <c r="E122" s="15" t="str">
        <f>VLOOKUP($B122,'Mtg Entries'!$A$2:$I$300, 3)</f>
        <v>Marsh</v>
      </c>
      <c r="F122" s="15" t="str">
        <f>VLOOKUP($B122,'Mtg Entries'!$A$2:$I$300, 4)</f>
        <v>Bristol &amp; West AC</v>
      </c>
      <c r="G122" s="10">
        <v>22.53</v>
      </c>
      <c r="H122" s="15" t="str">
        <f>VLOOKUP($B122,'Mtg Entries'!$A$2:$I$300, 6)</f>
        <v>U20M</v>
      </c>
    </row>
    <row r="123" spans="2:10" ht="15.75">
      <c r="B123" s="22">
        <v>13</v>
      </c>
      <c r="C123" s="15">
        <v>4</v>
      </c>
      <c r="D123" s="15" t="str">
        <f>VLOOKUP($B123,'Mtg Entries'!$A$2:$I$300, 2)</f>
        <v>HARSH DEEPAK</v>
      </c>
      <c r="E123" s="15" t="str">
        <f>VLOOKUP($B123,'Mtg Entries'!$A$2:$I$300, 3)</f>
        <v>THAKUR</v>
      </c>
      <c r="F123" s="15" t="str">
        <f>VLOOKUP($B123,'Mtg Entries'!$A$2:$I$300, 4)</f>
        <v>Ravi Athletic Group</v>
      </c>
      <c r="G123" s="10">
        <v>23.11</v>
      </c>
      <c r="H123" s="15" t="str">
        <f>VLOOKUP($B123,'Mtg Entries'!$A$2:$I$300, 6)</f>
        <v>U20M</v>
      </c>
    </row>
    <row r="124" spans="2:10" ht="15.75">
      <c r="B124" s="22">
        <v>12</v>
      </c>
      <c r="C124" s="15">
        <v>5</v>
      </c>
      <c r="D124" s="15" t="str">
        <f>VLOOKUP($B124,'Mtg Entries'!$A$2:$I$300, 2)</f>
        <v xml:space="preserve">AMIT ABSHALOME </v>
      </c>
      <c r="E124" s="15" t="str">
        <f>VLOOKUP($B124,'Mtg Entries'!$A$2:$I$300, 3)</f>
        <v>REUBEN</v>
      </c>
      <c r="F124" s="15" t="str">
        <f>VLOOKUP($B124,'Mtg Entries'!$A$2:$I$300, 4)</f>
        <v>Ravi Athletic Group</v>
      </c>
      <c r="G124" s="10">
        <v>23.77</v>
      </c>
      <c r="H124" s="15" t="str">
        <f>VLOOKUP($B124,'Mtg Entries'!$A$2:$I$300, 6)</f>
        <v>U20M</v>
      </c>
    </row>
    <row r="125" spans="2:10">
      <c r="B125" s="27"/>
      <c r="C125" s="27"/>
      <c r="D125" s="27"/>
      <c r="E125" s="27"/>
      <c r="F125" s="27"/>
      <c r="G125" s="28"/>
      <c r="H125" s="27"/>
    </row>
    <row r="126" spans="2:10" ht="15.75" thickBot="1">
      <c r="B126" s="13" t="s">
        <v>11</v>
      </c>
      <c r="C126" s="16" t="s">
        <v>876</v>
      </c>
      <c r="D126" s="13" t="s">
        <v>8</v>
      </c>
      <c r="E126" s="16" t="str">
        <f>$L$5</f>
        <v>U20W</v>
      </c>
      <c r="F126" s="13" t="s">
        <v>123</v>
      </c>
      <c r="G126" s="31" t="s">
        <v>135</v>
      </c>
      <c r="H126" s="35">
        <v>1.1000000000000001</v>
      </c>
      <c r="I126" s="37" t="s">
        <v>136</v>
      </c>
      <c r="J126" s="20" t="s">
        <v>874</v>
      </c>
    </row>
    <row r="127" spans="2:10">
      <c r="C127" s="20"/>
    </row>
    <row r="128" spans="2:10">
      <c r="B128" s="12" t="s">
        <v>0</v>
      </c>
      <c r="C128" s="12" t="s">
        <v>10</v>
      </c>
      <c r="D128" s="12" t="s">
        <v>9</v>
      </c>
      <c r="E128" s="12"/>
      <c r="F128" s="12" t="s">
        <v>3</v>
      </c>
      <c r="G128" s="12" t="s">
        <v>90</v>
      </c>
      <c r="H128" s="12" t="s">
        <v>91</v>
      </c>
    </row>
    <row r="129" spans="2:10" ht="15.75">
      <c r="B129" s="22">
        <v>235</v>
      </c>
      <c r="C129" s="15">
        <v>1</v>
      </c>
      <c r="D129" s="15" t="str">
        <f>VLOOKUP($B129,'Mtg Entries'!$A$2:$I$300, 2)</f>
        <v>Stephanie</v>
      </c>
      <c r="E129" s="15" t="str">
        <f>VLOOKUP($B129,'Mtg Entries'!$A$2:$I$300, 3)</f>
        <v>Brooks</v>
      </c>
      <c r="F129" s="15" t="str">
        <f>VLOOKUP($B129,'Mtg Entries'!$A$2:$I$300, 4)</f>
        <v>Yate &amp; District AC</v>
      </c>
      <c r="G129" s="10">
        <v>61.71</v>
      </c>
      <c r="H129" s="15" t="str">
        <f>VLOOKUP($B129,'Mtg Entries'!$A$2:$I$300, 6)</f>
        <v>U20W</v>
      </c>
    </row>
    <row r="131" spans="2:10" ht="15.75" thickBot="1">
      <c r="B131" s="13" t="s">
        <v>11</v>
      </c>
      <c r="C131" s="16" t="s">
        <v>876</v>
      </c>
      <c r="D131" s="13" t="s">
        <v>8</v>
      </c>
      <c r="E131" s="16" t="str">
        <f>$L$6</f>
        <v>U20M</v>
      </c>
      <c r="F131" s="13" t="s">
        <v>123</v>
      </c>
      <c r="G131" s="31" t="s">
        <v>135</v>
      </c>
      <c r="H131" s="35">
        <v>1.2</v>
      </c>
      <c r="I131" s="37" t="s">
        <v>136</v>
      </c>
      <c r="J131" s="20" t="s">
        <v>874</v>
      </c>
    </row>
    <row r="132" spans="2:10">
      <c r="C132" s="20"/>
    </row>
    <row r="133" spans="2:10">
      <c r="B133" s="12" t="s">
        <v>0</v>
      </c>
      <c r="C133" s="12" t="s">
        <v>10</v>
      </c>
      <c r="D133" s="12" t="s">
        <v>9</v>
      </c>
      <c r="E133" s="12"/>
      <c r="F133" s="12" t="s">
        <v>3</v>
      </c>
      <c r="G133" s="12" t="s">
        <v>90</v>
      </c>
      <c r="H133" s="12" t="s">
        <v>91</v>
      </c>
    </row>
    <row r="134" spans="2:10">
      <c r="B134" s="11">
        <v>12</v>
      </c>
      <c r="C134" s="15">
        <v>1</v>
      </c>
      <c r="D134" s="15" t="str">
        <f>VLOOKUP($B134,'Mtg Entries'!$A$2:$I$300, 2)</f>
        <v xml:space="preserve">AMIT ABSHALOME </v>
      </c>
      <c r="E134" s="15" t="str">
        <f>VLOOKUP($B134,'Mtg Entries'!$A$2:$I$300, 3)</f>
        <v>REUBEN</v>
      </c>
      <c r="F134" s="15" t="str">
        <f>VLOOKUP($B134,'Mtg Entries'!$A$2:$I$300, 4)</f>
        <v>Ravi Athletic Group</v>
      </c>
      <c r="G134" s="10">
        <v>52.52</v>
      </c>
      <c r="H134" s="15" t="str">
        <f>VLOOKUP($B134,'Mtg Entries'!$A$2:$I$300, 6)</f>
        <v>U20M</v>
      </c>
    </row>
    <row r="136" spans="2:10" ht="15.75" thickBot="1">
      <c r="B136" s="13" t="s">
        <v>11</v>
      </c>
      <c r="C136" s="16" t="s">
        <v>877</v>
      </c>
      <c r="D136" s="13" t="s">
        <v>8</v>
      </c>
      <c r="E136" s="16" t="str">
        <f>$L$6</f>
        <v>U20M</v>
      </c>
      <c r="F136" s="13" t="s">
        <v>123</v>
      </c>
      <c r="G136" s="31"/>
      <c r="H136" s="45"/>
      <c r="I136" s="46"/>
      <c r="J136" s="20" t="s">
        <v>874</v>
      </c>
    </row>
    <row r="137" spans="2:10">
      <c r="C137" s="20"/>
    </row>
    <row r="138" spans="2:10">
      <c r="B138" s="12" t="s">
        <v>0</v>
      </c>
      <c r="C138" s="12" t="s">
        <v>10</v>
      </c>
      <c r="D138" s="12" t="s">
        <v>9</v>
      </c>
      <c r="E138" s="12"/>
      <c r="F138" s="12" t="s">
        <v>3</v>
      </c>
      <c r="G138" s="12" t="s">
        <v>90</v>
      </c>
      <c r="H138" s="12" t="s">
        <v>91</v>
      </c>
    </row>
    <row r="139" spans="2:10">
      <c r="B139" s="11">
        <v>223</v>
      </c>
      <c r="C139" s="15">
        <v>1</v>
      </c>
      <c r="D139" s="15" t="str">
        <f>VLOOKUP($B139,'Mtg Entries'!$A$2:$I$300, 2)</f>
        <v>Stephen</v>
      </c>
      <c r="E139" s="15" t="str">
        <f>VLOOKUP($B139,'Mtg Entries'!$A$2:$I$300, 3)</f>
        <v>Kerfoot</v>
      </c>
      <c r="F139" s="15" t="str">
        <f>VLOOKUP($B139,'Mtg Entries'!$A$2:$I$300, 4)</f>
        <v>Bristol &amp; West AC</v>
      </c>
      <c r="G139" s="10" t="s">
        <v>921</v>
      </c>
      <c r="H139" s="15" t="str">
        <f>VLOOKUP($B139,'Mtg Entries'!$A$2:$I$300, 6)</f>
        <v>U20M</v>
      </c>
    </row>
    <row r="140" spans="2:10">
      <c r="B140" s="11">
        <v>222</v>
      </c>
      <c r="C140" s="15">
        <v>2</v>
      </c>
      <c r="D140" s="15" t="str">
        <f>VLOOKUP($B140,'Mtg Entries'!$A$2:$I$300, 2)</f>
        <v>Joseph</v>
      </c>
      <c r="E140" s="15" t="str">
        <f>VLOOKUP($B140,'Mtg Entries'!$A$2:$I$300, 3)</f>
        <v>Hull</v>
      </c>
      <c r="F140" s="15" t="str">
        <f>VLOOKUP($B140,'Mtg Entries'!$A$2:$I$300, 4)</f>
        <v>Bristol &amp; West AC</v>
      </c>
      <c r="G140" s="10" t="s">
        <v>922</v>
      </c>
      <c r="H140" s="15" t="str">
        <f>VLOOKUP($B140,'Mtg Entries'!$A$2:$I$300, 6)</f>
        <v>U20M</v>
      </c>
    </row>
    <row r="142" spans="2:10" ht="15.75" thickBot="1">
      <c r="B142" s="13" t="s">
        <v>11</v>
      </c>
      <c r="C142" s="16" t="s">
        <v>911</v>
      </c>
      <c r="D142" s="13" t="s">
        <v>8</v>
      </c>
      <c r="E142" s="16" t="str">
        <f>$L$5</f>
        <v>U20W</v>
      </c>
      <c r="F142" s="13" t="s">
        <v>123</v>
      </c>
      <c r="G142" s="31"/>
      <c r="H142" s="45"/>
      <c r="I142" s="46"/>
      <c r="J142" s="20" t="s">
        <v>874</v>
      </c>
    </row>
    <row r="143" spans="2:10">
      <c r="C143" s="20"/>
    </row>
    <row r="144" spans="2:10">
      <c r="B144" s="12" t="s">
        <v>0</v>
      </c>
      <c r="C144" s="12" t="s">
        <v>10</v>
      </c>
      <c r="D144" s="12" t="s">
        <v>9</v>
      </c>
      <c r="E144" s="12"/>
      <c r="F144" s="12" t="s">
        <v>3</v>
      </c>
      <c r="G144" s="12" t="s">
        <v>90</v>
      </c>
      <c r="H144" s="12" t="s">
        <v>91</v>
      </c>
    </row>
    <row r="145" spans="2:10" ht="15.75">
      <c r="B145" s="22">
        <v>246</v>
      </c>
      <c r="C145" s="15">
        <v>1</v>
      </c>
      <c r="D145" s="15" t="str">
        <f>VLOOKUP($B145,'Mtg Entries'!$A$2:$I$300, 2)</f>
        <v>Alex</v>
      </c>
      <c r="E145" s="15" t="str">
        <f>VLOOKUP($B145,'Mtg Entries'!$A$2:$I$300, 3)</f>
        <v>Oliver</v>
      </c>
      <c r="F145" s="15" t="str">
        <f>VLOOKUP($B145,'Mtg Entries'!$A$2:$I$300, 4)</f>
        <v>SGS College Athletics Academy</v>
      </c>
      <c r="G145" s="10" t="s">
        <v>861</v>
      </c>
      <c r="H145" s="15" t="str">
        <f>VLOOKUP($B145,'Mtg Entries'!$A$2:$I$300, 6)</f>
        <v>U20W</v>
      </c>
    </row>
    <row r="147" spans="2:10" ht="15.75" thickBot="1">
      <c r="B147" s="13" t="s">
        <v>11</v>
      </c>
      <c r="C147" s="16" t="s">
        <v>911</v>
      </c>
      <c r="D147" s="13" t="s">
        <v>8</v>
      </c>
      <c r="E147" s="16" t="str">
        <f>$L$6</f>
        <v>U20M</v>
      </c>
      <c r="F147" s="13" t="s">
        <v>123</v>
      </c>
      <c r="G147" s="31"/>
      <c r="H147" s="45"/>
      <c r="I147" s="46"/>
      <c r="J147" s="20" t="s">
        <v>874</v>
      </c>
    </row>
    <row r="148" spans="2:10">
      <c r="C148" s="20"/>
    </row>
    <row r="149" spans="2:10">
      <c r="B149" s="12" t="s">
        <v>0</v>
      </c>
      <c r="C149" s="12" t="s">
        <v>10</v>
      </c>
      <c r="D149" s="12" t="s">
        <v>9</v>
      </c>
      <c r="E149" s="12"/>
      <c r="F149" s="12" t="s">
        <v>3</v>
      </c>
      <c r="G149" s="12" t="s">
        <v>90</v>
      </c>
      <c r="H149" s="12" t="s">
        <v>91</v>
      </c>
    </row>
    <row r="150" spans="2:10" ht="15.75">
      <c r="B150" s="22">
        <v>219</v>
      </c>
      <c r="C150" s="15">
        <v>1</v>
      </c>
      <c r="D150" s="15" t="str">
        <f>VLOOKUP($B150,'Mtg Entries'!$A$2:$I$300, 2)</f>
        <v>Callum</v>
      </c>
      <c r="E150" s="15" t="str">
        <f>VLOOKUP($B150,'Mtg Entries'!$A$2:$I$300, 3)</f>
        <v>Day</v>
      </c>
      <c r="F150" s="15" t="str">
        <f>VLOOKUP($B150,'Mtg Entries'!$A$2:$I$300, 4)</f>
        <v>North Somerset AC</v>
      </c>
      <c r="G150" s="10" t="s">
        <v>864</v>
      </c>
      <c r="H150" s="15" t="str">
        <f>VLOOKUP($B150,'Mtg Entries'!$A$2:$I$300, 6)</f>
        <v>U20M</v>
      </c>
    </row>
    <row r="152" spans="2:10" ht="15.75" thickBot="1">
      <c r="B152" s="13" t="s">
        <v>11</v>
      </c>
      <c r="C152" s="16" t="s">
        <v>913</v>
      </c>
      <c r="D152" s="13" t="s">
        <v>8</v>
      </c>
      <c r="E152" s="16" t="str">
        <f>$L$5</f>
        <v>U20W</v>
      </c>
      <c r="F152" s="13" t="s">
        <v>123</v>
      </c>
      <c r="G152" s="31"/>
      <c r="H152" s="45"/>
      <c r="I152" s="46"/>
      <c r="J152" s="20" t="s">
        <v>874</v>
      </c>
    </row>
    <row r="153" spans="2:10">
      <c r="C153" s="20"/>
    </row>
    <row r="154" spans="2:10">
      <c r="B154" s="12" t="s">
        <v>0</v>
      </c>
      <c r="C154" s="12" t="s">
        <v>10</v>
      </c>
      <c r="D154" s="12" t="s">
        <v>9</v>
      </c>
      <c r="E154" s="12"/>
      <c r="F154" s="12" t="s">
        <v>3</v>
      </c>
      <c r="G154" s="12" t="s">
        <v>90</v>
      </c>
      <c r="H154" s="12" t="s">
        <v>91</v>
      </c>
    </row>
    <row r="155" spans="2:10">
      <c r="B155" s="11">
        <v>234</v>
      </c>
      <c r="C155" s="15">
        <v>1</v>
      </c>
      <c r="D155" s="15" t="str">
        <f>VLOOKUP($B155,'Mtg Entries'!$A$2:$I$300, 2)</f>
        <v>Alice</v>
      </c>
      <c r="E155" s="15" t="str">
        <f>VLOOKUP($B155,'Mtg Entries'!$A$2:$I$300, 3)</f>
        <v>Bridger-Morales</v>
      </c>
      <c r="F155" s="15" t="str">
        <f>VLOOKUP($B155,'Mtg Entries'!$A$2:$I$300, 4)</f>
        <v>North Somerset AC</v>
      </c>
      <c r="G155" s="10" t="s">
        <v>816</v>
      </c>
      <c r="H155" s="15" t="str">
        <f>VLOOKUP($B155,'Mtg Entries'!$A$2:$I$300, 6)</f>
        <v>U20W</v>
      </c>
    </row>
    <row r="156" spans="2:10" ht="15.75">
      <c r="B156" s="22">
        <v>245</v>
      </c>
      <c r="C156" s="15">
        <v>2</v>
      </c>
      <c r="D156" s="15" t="str">
        <f>VLOOKUP($B156,'Mtg Entries'!$A$2:$I$300, 2)</f>
        <v>Amy</v>
      </c>
      <c r="E156" s="15" t="str">
        <f>VLOOKUP($B156,'Mtg Entries'!$A$2:$I$300, 3)</f>
        <v>Nicholls</v>
      </c>
      <c r="F156" s="15" t="str">
        <f>VLOOKUP($B156,'Mtg Entries'!$A$2:$I$300, 4)</f>
        <v>Bristol &amp; West AC</v>
      </c>
      <c r="G156" s="10" t="s">
        <v>817</v>
      </c>
      <c r="H156" s="15" t="str">
        <f>VLOOKUP($B156,'Mtg Entries'!$A$2:$I$300, 6)</f>
        <v>U20W</v>
      </c>
    </row>
    <row r="157" spans="2:10" ht="15.75">
      <c r="B157" s="22">
        <v>246</v>
      </c>
      <c r="C157" s="15">
        <v>2</v>
      </c>
      <c r="D157" s="15" t="str">
        <f>VLOOKUP($B157,'Mtg Entries'!$A$2:$I$300, 2)</f>
        <v>Alex</v>
      </c>
      <c r="E157" s="15" t="str">
        <f>VLOOKUP($B157,'Mtg Entries'!$A$2:$I$300, 3)</f>
        <v>Oliver</v>
      </c>
      <c r="F157" s="15" t="str">
        <f>VLOOKUP($B157,'Mtg Entries'!$A$2:$I$300, 4)</f>
        <v>SGS College Athletics Academy</v>
      </c>
      <c r="G157" s="10" t="s">
        <v>912</v>
      </c>
      <c r="H157" s="15" t="str">
        <f>VLOOKUP($B157,'Mtg Entries'!$A$2:$I$300, 6)</f>
        <v>U20W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79"/>
  <sheetViews>
    <sheetView workbookViewId="0">
      <selection activeCell="J140" sqref="J140"/>
    </sheetView>
  </sheetViews>
  <sheetFormatPr defaultRowHeight="15"/>
  <cols>
    <col min="1" max="2" width="9.140625" style="20"/>
    <col min="3" max="3" width="12.28515625" style="15" customWidth="1"/>
    <col min="4" max="4" width="16" style="20" customWidth="1"/>
    <col min="5" max="5" width="17.28515625" style="20" customWidth="1"/>
    <col min="6" max="6" width="27.28515625" style="20" customWidth="1"/>
    <col min="7" max="16384" width="9.140625" style="20"/>
  </cols>
  <sheetData>
    <row r="2" spans="1:12">
      <c r="B2" s="41"/>
      <c r="C2" s="41"/>
      <c r="D2" s="41"/>
      <c r="E2" s="41"/>
      <c r="F2" s="41"/>
      <c r="G2" s="41"/>
      <c r="H2" s="41"/>
      <c r="I2" s="8"/>
      <c r="K2" s="2"/>
      <c r="L2" s="20" t="s">
        <v>12</v>
      </c>
    </row>
    <row r="3" spans="1:12">
      <c r="B3" s="8"/>
      <c r="C3" s="42"/>
      <c r="D3" s="8"/>
      <c r="E3" s="8"/>
      <c r="F3" s="8"/>
      <c r="G3" s="8"/>
      <c r="H3" s="8"/>
      <c r="I3" s="8"/>
      <c r="L3" s="20" t="s">
        <v>127</v>
      </c>
    </row>
    <row r="4" spans="1:12">
      <c r="B4" s="41"/>
      <c r="C4" s="41"/>
      <c r="D4" s="41"/>
      <c r="E4" s="41"/>
      <c r="F4" s="41"/>
      <c r="G4" s="41"/>
      <c r="H4" s="41"/>
      <c r="I4" s="8"/>
    </row>
    <row r="5" spans="1:12" ht="15.75">
      <c r="B5" s="26"/>
      <c r="C5" s="42"/>
      <c r="D5" s="42"/>
      <c r="E5" s="42"/>
      <c r="F5" s="42"/>
      <c r="G5" s="43"/>
      <c r="H5" s="42"/>
      <c r="I5" s="8"/>
      <c r="J5" s="20" t="s">
        <v>124</v>
      </c>
      <c r="L5" s="20" t="s">
        <v>7</v>
      </c>
    </row>
    <row r="6" spans="1:12">
      <c r="B6" s="42"/>
      <c r="C6" s="42"/>
      <c r="D6" s="42"/>
      <c r="E6" s="42"/>
      <c r="F6" s="42"/>
      <c r="G6" s="43"/>
      <c r="H6" s="42"/>
      <c r="I6" s="8"/>
      <c r="L6" s="20" t="s">
        <v>13</v>
      </c>
    </row>
    <row r="7" spans="1:12">
      <c r="A7" s="29"/>
      <c r="C7" s="20"/>
      <c r="I7" s="29"/>
    </row>
    <row r="8" spans="1:12" ht="15.75" thickBot="1">
      <c r="A8" s="29"/>
      <c r="B8" s="13" t="s">
        <v>11</v>
      </c>
      <c r="C8" s="16" t="s">
        <v>111</v>
      </c>
      <c r="D8" s="13" t="s">
        <v>8</v>
      </c>
      <c r="E8" s="16" t="str">
        <f>$L$6</f>
        <v>SM</v>
      </c>
      <c r="F8" s="13" t="s">
        <v>123</v>
      </c>
      <c r="G8" s="30"/>
      <c r="H8" s="30"/>
      <c r="I8" s="29"/>
      <c r="J8" s="20" t="s">
        <v>874</v>
      </c>
    </row>
    <row r="9" spans="1:12">
      <c r="A9" s="29"/>
      <c r="I9" s="29"/>
    </row>
    <row r="10" spans="1:12">
      <c r="A10" s="29"/>
      <c r="B10" s="12" t="s">
        <v>0</v>
      </c>
      <c r="C10" s="12" t="s">
        <v>10</v>
      </c>
      <c r="D10" s="12" t="s">
        <v>9</v>
      </c>
      <c r="E10" s="12"/>
      <c r="F10" s="12" t="s">
        <v>3</v>
      </c>
      <c r="G10" s="12" t="s">
        <v>87</v>
      </c>
      <c r="H10" s="12" t="s">
        <v>91</v>
      </c>
      <c r="I10" s="29"/>
    </row>
    <row r="11" spans="1:12" ht="15.75">
      <c r="A11" s="29"/>
      <c r="B11" s="22">
        <v>260</v>
      </c>
      <c r="C11" s="15">
        <v>1</v>
      </c>
      <c r="D11" s="15" t="str">
        <f>VLOOKUP($B11,'Mtg Entries'!$A$2:$I$300, 2)</f>
        <v>Liam</v>
      </c>
      <c r="E11" s="15" t="str">
        <f>VLOOKUP($B11,'Mtg Entries'!$A$2:$I$300, 3)</f>
        <v>Hillier</v>
      </c>
      <c r="F11" s="15" t="str">
        <f>VLOOKUP($B11,'Mtg Entries'!$A$2:$I$300, 4)</f>
        <v>Yate &amp; District AC</v>
      </c>
      <c r="G11" s="10">
        <v>8.89</v>
      </c>
      <c r="H11" s="15" t="str">
        <f>VLOOKUP($B11,'Mtg Entries'!$A$2:$I$300, 6)</f>
        <v>SM</v>
      </c>
      <c r="I11" s="29"/>
    </row>
    <row r="12" spans="1:12">
      <c r="A12" s="29"/>
      <c r="B12" s="11">
        <v>267</v>
      </c>
      <c r="C12" s="15">
        <v>2</v>
      </c>
      <c r="D12" s="15" t="str">
        <f>VLOOKUP($B12,'Mtg Entries'!$A$2:$I$300, 2)</f>
        <v>Kanish</v>
      </c>
      <c r="E12" s="15" t="str">
        <f>VLOOKUP($B12,'Mtg Entries'!$A$2:$I$300, 3)</f>
        <v>Kumar</v>
      </c>
      <c r="F12" s="15" t="str">
        <f>VLOOKUP($B12,'Mtg Entries'!$A$2:$I$300, 4)</f>
        <v>UWE ACCC</v>
      </c>
      <c r="G12" s="10">
        <v>7.06</v>
      </c>
      <c r="H12" s="15" t="str">
        <f>VLOOKUP($B12,'Mtg Entries'!$A$2:$I$300, 6)</f>
        <v>SM</v>
      </c>
      <c r="I12" s="29"/>
    </row>
    <row r="13" spans="1:12">
      <c r="A13" s="29"/>
      <c r="B13" s="11">
        <v>218</v>
      </c>
      <c r="C13" s="15">
        <v>3</v>
      </c>
      <c r="D13" s="15" t="str">
        <f>VLOOKUP($B13,'Mtg Entries'!$A$2:$I$300, 2)</f>
        <v>Tyler</v>
      </c>
      <c r="E13" s="15" t="str">
        <f>VLOOKUP($B13,'Mtg Entries'!$A$2:$I$300, 3)</f>
        <v>Dau</v>
      </c>
      <c r="F13" s="15" t="str">
        <f>VLOOKUP($B13,'Mtg Entries'!$A$2:$I$300, 4)</f>
        <v>UWE ACCC</v>
      </c>
      <c r="G13" s="10">
        <v>6.06</v>
      </c>
      <c r="H13" s="15" t="str">
        <f>VLOOKUP($B13,'Mtg Entries'!$A$2:$I$300, 6)</f>
        <v>SM</v>
      </c>
      <c r="I13" s="29"/>
    </row>
    <row r="14" spans="1:12">
      <c r="A14" s="29"/>
      <c r="B14" s="29"/>
      <c r="C14" s="27"/>
      <c r="D14" s="29"/>
      <c r="E14" s="29"/>
      <c r="F14" s="29"/>
      <c r="G14" s="29"/>
      <c r="H14" s="29"/>
      <c r="I14" s="29"/>
    </row>
    <row r="15" spans="1:12" ht="15.75" thickBot="1">
      <c r="A15" s="29"/>
      <c r="B15" s="13" t="s">
        <v>11</v>
      </c>
      <c r="C15" s="16" t="s">
        <v>125</v>
      </c>
      <c r="D15" s="13" t="s">
        <v>8</v>
      </c>
      <c r="E15" s="16" t="str">
        <f>$L$5</f>
        <v>SW</v>
      </c>
      <c r="F15" s="13" t="s">
        <v>123</v>
      </c>
      <c r="G15" s="30"/>
      <c r="H15" s="13"/>
      <c r="I15" s="29"/>
      <c r="J15" s="20" t="s">
        <v>874</v>
      </c>
    </row>
    <row r="16" spans="1:12">
      <c r="A16" s="29"/>
      <c r="I16" s="29"/>
    </row>
    <row r="17" spans="1:10">
      <c r="A17" s="29"/>
      <c r="B17" s="12" t="s">
        <v>0</v>
      </c>
      <c r="C17" s="12" t="s">
        <v>10</v>
      </c>
      <c r="D17" s="12" t="s">
        <v>9</v>
      </c>
      <c r="E17" s="12"/>
      <c r="F17" s="12" t="s">
        <v>3</v>
      </c>
      <c r="G17" s="12" t="s">
        <v>87</v>
      </c>
      <c r="H17" s="12" t="s">
        <v>91</v>
      </c>
      <c r="I17" s="29"/>
    </row>
    <row r="18" spans="1:10" ht="15.75">
      <c r="A18" s="29"/>
      <c r="B18" s="22">
        <v>280</v>
      </c>
      <c r="C18" s="15">
        <v>1</v>
      </c>
      <c r="D18" s="15" t="str">
        <f>VLOOKUP($B18,'Mtg Entries'!$A$2:$I$300, 2)</f>
        <v>Jodie</v>
      </c>
      <c r="E18" s="15" t="str">
        <f>VLOOKUP($B18,'Mtg Entries'!$A$2:$I$300, 3)</f>
        <v>Dale</v>
      </c>
      <c r="F18" s="15" t="str">
        <f>VLOOKUP($B18,'Mtg Entries'!$A$2:$I$300, 4)</f>
        <v>Yate &amp; District AC</v>
      </c>
      <c r="G18" s="10">
        <v>37.520000000000003</v>
      </c>
      <c r="H18" s="15" t="str">
        <f>VLOOKUP($B18,'Mtg Entries'!$A$2:$I$300, 6)</f>
        <v>SW</v>
      </c>
      <c r="I18" s="29"/>
    </row>
    <row r="19" spans="1:10">
      <c r="A19" s="29"/>
      <c r="C19" s="20"/>
      <c r="I19" s="29"/>
    </row>
    <row r="20" spans="1:10" ht="15.75" thickBot="1">
      <c r="A20" s="29"/>
      <c r="B20" s="13" t="s">
        <v>11</v>
      </c>
      <c r="C20" s="16" t="s">
        <v>125</v>
      </c>
      <c r="D20" s="13" t="s">
        <v>8</v>
      </c>
      <c r="E20" s="16" t="str">
        <f>$L$6</f>
        <v>SM</v>
      </c>
      <c r="F20" s="13" t="s">
        <v>123</v>
      </c>
      <c r="G20" s="30"/>
      <c r="H20" s="30"/>
      <c r="I20" s="29"/>
      <c r="J20" s="20" t="s">
        <v>874</v>
      </c>
    </row>
    <row r="21" spans="1:10">
      <c r="A21" s="29"/>
      <c r="I21" s="29"/>
    </row>
    <row r="22" spans="1:10">
      <c r="A22" s="29"/>
      <c r="B22" s="12" t="s">
        <v>0</v>
      </c>
      <c r="C22" s="12" t="s">
        <v>10</v>
      </c>
      <c r="D22" s="12" t="s">
        <v>9</v>
      </c>
      <c r="E22" s="12"/>
      <c r="F22" s="12" t="s">
        <v>3</v>
      </c>
      <c r="G22" s="12" t="s">
        <v>87</v>
      </c>
      <c r="H22" s="12" t="s">
        <v>91</v>
      </c>
      <c r="I22" s="29"/>
    </row>
    <row r="23" spans="1:10" ht="15.75">
      <c r="A23" s="29"/>
      <c r="B23" s="22">
        <v>267</v>
      </c>
      <c r="C23" s="15">
        <v>1</v>
      </c>
      <c r="D23" s="15" t="str">
        <f>VLOOKUP($B23,'Mtg Entries'!$A$2:$I$300, 2)</f>
        <v>Kanish</v>
      </c>
      <c r="E23" s="15" t="str">
        <f>VLOOKUP($B23,'Mtg Entries'!$A$2:$I$300, 3)</f>
        <v>Kumar</v>
      </c>
      <c r="F23" s="15" t="str">
        <f>VLOOKUP($B23,'Mtg Entries'!$A$2:$I$300, 4)</f>
        <v>UWE ACCC</v>
      </c>
      <c r="G23" s="10">
        <v>25.24</v>
      </c>
      <c r="H23" s="15" t="str">
        <f>VLOOKUP($B23,'Mtg Entries'!$A$2:$I$300, 6)</f>
        <v>SM</v>
      </c>
      <c r="I23" s="29"/>
    </row>
    <row r="24" spans="1:10" ht="15.75">
      <c r="A24" s="29"/>
      <c r="B24" s="26"/>
      <c r="C24" s="27"/>
      <c r="D24" s="27"/>
      <c r="E24" s="27"/>
      <c r="F24" s="27"/>
      <c r="G24" s="28"/>
      <c r="H24" s="15"/>
      <c r="I24" s="29"/>
    </row>
    <row r="25" spans="1:10" ht="15.75" thickBot="1">
      <c r="A25" s="29"/>
      <c r="B25" s="13" t="s">
        <v>11</v>
      </c>
      <c r="C25" s="16" t="s">
        <v>109</v>
      </c>
      <c r="D25" s="13" t="s">
        <v>8</v>
      </c>
      <c r="E25" s="16" t="str">
        <f>$L$6</f>
        <v>SM</v>
      </c>
      <c r="F25" s="13" t="s">
        <v>123</v>
      </c>
      <c r="G25" s="16"/>
      <c r="H25" s="13"/>
      <c r="I25" s="29"/>
      <c r="J25" s="20" t="s">
        <v>874</v>
      </c>
    </row>
    <row r="26" spans="1:10">
      <c r="A26" s="29"/>
      <c r="I26" s="29"/>
    </row>
    <row r="27" spans="1:10">
      <c r="A27" s="29"/>
      <c r="B27" s="12" t="s">
        <v>0</v>
      </c>
      <c r="C27" s="12" t="s">
        <v>10</v>
      </c>
      <c r="D27" s="12" t="s">
        <v>9</v>
      </c>
      <c r="E27" s="12"/>
      <c r="F27" s="12" t="s">
        <v>3</v>
      </c>
      <c r="G27" s="12" t="s">
        <v>87</v>
      </c>
      <c r="H27" s="12" t="s">
        <v>91</v>
      </c>
      <c r="I27" s="29"/>
    </row>
    <row r="28" spans="1:10" ht="15.75">
      <c r="A28" s="29"/>
      <c r="B28" s="22">
        <v>250</v>
      </c>
      <c r="C28" s="15">
        <v>1</v>
      </c>
      <c r="D28" s="15" t="str">
        <f>VLOOKUP($B28,'Mtg Entries'!$A$2:$I$300, 2)</f>
        <v>Sam</v>
      </c>
      <c r="E28" s="15" t="str">
        <f>VLOOKUP($B28,'Mtg Entries'!$A$2:$I$300, 3)</f>
        <v>Brudney</v>
      </c>
      <c r="F28" s="15" t="str">
        <f>VLOOKUP($B28,'Mtg Entries'!$A$2:$I$300, 4)</f>
        <v>UWE ACCC</v>
      </c>
      <c r="G28" s="10">
        <v>5.56</v>
      </c>
      <c r="H28" s="15" t="str">
        <f>VLOOKUP($B28,'Mtg Entries'!$A$2:$I$300, 6)</f>
        <v>SM</v>
      </c>
      <c r="I28" s="29" t="s">
        <v>914</v>
      </c>
    </row>
    <row r="29" spans="1:10" ht="15.75">
      <c r="A29" s="29"/>
      <c r="B29" s="22">
        <v>260</v>
      </c>
      <c r="C29" s="15">
        <v>2</v>
      </c>
      <c r="D29" s="15" t="str">
        <f>VLOOKUP($B29,'Mtg Entries'!$A$2:$I$300, 2)</f>
        <v>Liam</v>
      </c>
      <c r="E29" s="15" t="str">
        <f>VLOOKUP($B29,'Mtg Entries'!$A$2:$I$300, 3)</f>
        <v>Hillier</v>
      </c>
      <c r="F29" s="15" t="str">
        <f>VLOOKUP($B29,'Mtg Entries'!$A$2:$I$300, 4)</f>
        <v>Yate &amp; District AC</v>
      </c>
      <c r="G29" s="10">
        <v>5.18</v>
      </c>
      <c r="H29" s="15" t="str">
        <f>VLOOKUP($B29,'Mtg Entries'!$A$2:$I$300, 6)</f>
        <v>SM</v>
      </c>
      <c r="I29" s="29"/>
    </row>
    <row r="30" spans="1:10" ht="15.75">
      <c r="A30" s="29"/>
      <c r="B30" s="22">
        <v>267</v>
      </c>
      <c r="C30" s="15">
        <v>3</v>
      </c>
      <c r="D30" s="15" t="str">
        <f>VLOOKUP($B30,'Mtg Entries'!$A$2:$I$300, 2)</f>
        <v>Kanish</v>
      </c>
      <c r="E30" s="15" t="str">
        <f>VLOOKUP($B30,'Mtg Entries'!$A$2:$I$300, 3)</f>
        <v>Kumar</v>
      </c>
      <c r="F30" s="15" t="str">
        <f>VLOOKUP($B30,'Mtg Entries'!$A$2:$I$300, 4)</f>
        <v>UWE ACCC</v>
      </c>
      <c r="G30" s="10">
        <v>4.7</v>
      </c>
      <c r="H30" s="15" t="str">
        <f>VLOOKUP($B30,'Mtg Entries'!$A$2:$I$300, 6)</f>
        <v>SM</v>
      </c>
      <c r="I30" s="29"/>
    </row>
    <row r="31" spans="1:10" ht="15.75">
      <c r="A31" s="29"/>
      <c r="B31" s="22">
        <v>218</v>
      </c>
      <c r="C31" s="15">
        <v>4</v>
      </c>
      <c r="D31" s="15" t="str">
        <f>VLOOKUP($B31,'Mtg Entries'!$A$2:$I$300, 2)</f>
        <v>Tyler</v>
      </c>
      <c r="E31" s="15" t="str">
        <f>VLOOKUP($B31,'Mtg Entries'!$A$2:$I$300, 3)</f>
        <v>Dau</v>
      </c>
      <c r="F31" s="15" t="str">
        <f>VLOOKUP($B31,'Mtg Entries'!$A$2:$I$300, 4)</f>
        <v>UWE ACCC</v>
      </c>
      <c r="G31" s="10">
        <v>4.63</v>
      </c>
      <c r="H31" s="15" t="str">
        <f>VLOOKUP($B31,'Mtg Entries'!$A$2:$I$300, 6)</f>
        <v>SM</v>
      </c>
      <c r="I31" s="29"/>
    </row>
    <row r="32" spans="1:10">
      <c r="A32" s="29"/>
      <c r="B32" s="27"/>
      <c r="C32" s="27"/>
      <c r="D32" s="27"/>
      <c r="E32" s="27"/>
      <c r="F32" s="27"/>
      <c r="G32" s="28"/>
      <c r="H32" s="27"/>
      <c r="I32" s="29"/>
    </row>
    <row r="33" spans="1:10" ht="15.75" thickBot="1">
      <c r="A33" s="29"/>
      <c r="B33" s="13" t="s">
        <v>11</v>
      </c>
      <c r="C33" s="16" t="s">
        <v>110</v>
      </c>
      <c r="D33" s="13" t="s">
        <v>8</v>
      </c>
      <c r="E33" s="16" t="str">
        <f>$L$6</f>
        <v>SM</v>
      </c>
      <c r="F33" s="13" t="s">
        <v>123</v>
      </c>
      <c r="G33" s="30"/>
      <c r="H33" s="30"/>
      <c r="I33" s="29"/>
      <c r="J33" s="20" t="s">
        <v>874</v>
      </c>
    </row>
    <row r="34" spans="1:10">
      <c r="A34" s="29"/>
      <c r="I34" s="29"/>
    </row>
    <row r="35" spans="1:10">
      <c r="A35" s="29"/>
      <c r="B35" s="12" t="s">
        <v>0</v>
      </c>
      <c r="C35" s="12" t="s">
        <v>10</v>
      </c>
      <c r="D35" s="12" t="s">
        <v>9</v>
      </c>
      <c r="E35" s="12"/>
      <c r="F35" s="12" t="s">
        <v>3</v>
      </c>
      <c r="G35" s="12" t="s">
        <v>87</v>
      </c>
      <c r="H35" s="12" t="s">
        <v>91</v>
      </c>
      <c r="I35" s="29"/>
    </row>
    <row r="36" spans="1:10" ht="15.75">
      <c r="A36" s="29"/>
      <c r="B36" s="22">
        <v>249</v>
      </c>
      <c r="C36" s="15">
        <v>1</v>
      </c>
      <c r="D36" s="15" t="str">
        <f>VLOOKUP($B36,'Mtg Entries'!$A$2:$I$300, 2)</f>
        <v>Adam</v>
      </c>
      <c r="E36" s="15" t="str">
        <f>VLOOKUP($B36,'Mtg Entries'!$A$2:$I$300, 3)</f>
        <v>Brooks</v>
      </c>
      <c r="F36" s="15" t="str">
        <f>VLOOKUP($B36,'Mtg Entries'!$A$2:$I$300, 4)</f>
        <v>Yate &amp; District AC</v>
      </c>
      <c r="G36" s="10">
        <v>2.09</v>
      </c>
      <c r="H36" s="15" t="str">
        <f>VLOOKUP($B36,'Mtg Entries'!$A$2:$I$300, 6)</f>
        <v>SM</v>
      </c>
      <c r="I36" s="29"/>
    </row>
    <row r="37" spans="1:10">
      <c r="A37" s="29"/>
      <c r="B37" s="27"/>
      <c r="C37" s="27"/>
      <c r="D37" s="27"/>
      <c r="E37" s="27"/>
      <c r="F37" s="27"/>
      <c r="G37" s="28"/>
      <c r="H37" s="27"/>
      <c r="I37" s="29"/>
    </row>
    <row r="38" spans="1:10" ht="15.75" thickBot="1">
      <c r="A38" s="29"/>
      <c r="B38" s="13" t="s">
        <v>11</v>
      </c>
      <c r="C38" s="16" t="s">
        <v>129</v>
      </c>
      <c r="D38" s="13" t="s">
        <v>8</v>
      </c>
      <c r="E38" s="16" t="str">
        <f>$L$5</f>
        <v>SW</v>
      </c>
      <c r="F38" s="13" t="s">
        <v>123</v>
      </c>
      <c r="G38" s="30"/>
      <c r="H38" s="13"/>
      <c r="I38" s="29"/>
      <c r="J38" s="20" t="s">
        <v>874</v>
      </c>
    </row>
    <row r="39" spans="1:10">
      <c r="A39" s="29"/>
      <c r="I39" s="29"/>
    </row>
    <row r="40" spans="1:10">
      <c r="A40" s="29"/>
      <c r="B40" s="12" t="s">
        <v>0</v>
      </c>
      <c r="C40" s="12" t="s">
        <v>10</v>
      </c>
      <c r="D40" s="12" t="s">
        <v>9</v>
      </c>
      <c r="E40" s="12"/>
      <c r="F40" s="12" t="s">
        <v>3</v>
      </c>
      <c r="G40" s="12" t="s">
        <v>87</v>
      </c>
      <c r="H40" s="12" t="s">
        <v>91</v>
      </c>
      <c r="I40" s="29"/>
    </row>
    <row r="41" spans="1:10" ht="15.75">
      <c r="A41" s="29"/>
      <c r="B41" s="22">
        <v>284</v>
      </c>
      <c r="C41" s="15">
        <v>1</v>
      </c>
      <c r="D41" s="15" t="str">
        <f>VLOOKUP($B41,'Mtg Entries'!$A$2:$I$300, 2)</f>
        <v>Sam</v>
      </c>
      <c r="E41" s="15" t="str">
        <f>VLOOKUP($B41,'Mtg Entries'!$A$2:$I$300, 3)</f>
        <v>Hillier-Smith</v>
      </c>
      <c r="F41" s="15" t="str">
        <f>VLOOKUP($B41,'Mtg Entries'!$A$2:$I$300, 4)</f>
        <v>Yate &amp; District AC</v>
      </c>
      <c r="G41" s="10">
        <v>25.74</v>
      </c>
      <c r="H41" s="15" t="str">
        <f>VLOOKUP($B41,'Mtg Entries'!$A$2:$I$300, 6)</f>
        <v>V40</v>
      </c>
      <c r="I41" s="29"/>
    </row>
    <row r="42" spans="1:10" ht="15.75">
      <c r="B42" s="22">
        <v>287</v>
      </c>
      <c r="C42" s="15">
        <v>2</v>
      </c>
      <c r="D42" s="15" t="str">
        <f>VLOOKUP($B42,'Mtg Entries'!$A$2:$I$300, 2)</f>
        <v>Karen</v>
      </c>
      <c r="E42" s="15" t="str">
        <f>VLOOKUP($B42,'Mtg Entries'!$A$2:$I$300, 3)</f>
        <v>Jones</v>
      </c>
      <c r="F42" s="15" t="str">
        <f>VLOOKUP($B42,'Mtg Entries'!$A$2:$I$300, 4)</f>
        <v>Yate &amp; District AC/SW Vets</v>
      </c>
      <c r="G42" s="10">
        <v>36.46</v>
      </c>
      <c r="H42" s="15" t="str">
        <f>VLOOKUP($B42,'Mtg Entries'!$A$2:$I$300, 6)</f>
        <v>V60</v>
      </c>
      <c r="I42" s="20" t="s">
        <v>915</v>
      </c>
    </row>
    <row r="43" spans="1:10">
      <c r="C43" s="20"/>
    </row>
    <row r="44" spans="1:10" ht="15.75" thickBot="1">
      <c r="B44" s="13" t="s">
        <v>11</v>
      </c>
      <c r="C44" s="16" t="s">
        <v>129</v>
      </c>
      <c r="D44" s="13" t="s">
        <v>8</v>
      </c>
      <c r="E44" s="16" t="str">
        <f>$L$6</f>
        <v>SM</v>
      </c>
      <c r="F44" s="13" t="s">
        <v>123</v>
      </c>
      <c r="G44" s="30"/>
      <c r="H44" s="30"/>
      <c r="J44" s="20" t="s">
        <v>874</v>
      </c>
    </row>
    <row r="46" spans="1:10">
      <c r="B46" s="12" t="s">
        <v>0</v>
      </c>
      <c r="C46" s="12" t="s">
        <v>10</v>
      </c>
      <c r="D46" s="12" t="s">
        <v>9</v>
      </c>
      <c r="E46" s="12"/>
      <c r="F46" s="12" t="s">
        <v>3</v>
      </c>
      <c r="G46" s="12" t="s">
        <v>87</v>
      </c>
      <c r="H46" s="12" t="s">
        <v>91</v>
      </c>
    </row>
    <row r="47" spans="1:10" ht="15.75">
      <c r="B47" s="22">
        <v>276</v>
      </c>
      <c r="C47" s="15">
        <v>1</v>
      </c>
      <c r="D47" s="15" t="str">
        <f>VLOOKUP($B47,'Mtg Entries'!$A$2:$I$300, 2)</f>
        <v>Reece</v>
      </c>
      <c r="E47" s="15" t="str">
        <f>VLOOKUP($B47,'Mtg Entries'!$A$2:$I$300, 3)</f>
        <v>Straker</v>
      </c>
      <c r="F47" s="15" t="str">
        <f>VLOOKUP($B47,'Mtg Entries'!$A$2:$I$300, 4)</f>
        <v>Yate &amp; District AC</v>
      </c>
      <c r="G47" s="10">
        <v>44</v>
      </c>
      <c r="H47" s="15" t="str">
        <f>VLOOKUP($B47,'Mtg Entries'!$A$2:$I$300, 6)</f>
        <v>SM</v>
      </c>
    </row>
    <row r="48" spans="1:10" s="29" customFormat="1"/>
    <row r="49" spans="2:10" ht="15.75" thickBot="1">
      <c r="B49" s="13" t="s">
        <v>11</v>
      </c>
      <c r="C49" s="16" t="s">
        <v>130</v>
      </c>
      <c r="D49" s="13" t="s">
        <v>8</v>
      </c>
      <c r="E49" s="16" t="str">
        <f>$L$6</f>
        <v>SM</v>
      </c>
      <c r="F49" s="13" t="s">
        <v>123</v>
      </c>
      <c r="G49" s="30"/>
      <c r="H49" s="30"/>
      <c r="J49" s="20" t="s">
        <v>874</v>
      </c>
    </row>
    <row r="51" spans="2:10">
      <c r="B51" s="12" t="s">
        <v>0</v>
      </c>
      <c r="C51" s="12" t="s">
        <v>10</v>
      </c>
      <c r="D51" s="12" t="s">
        <v>9</v>
      </c>
      <c r="E51" s="12"/>
      <c r="F51" s="12" t="s">
        <v>3</v>
      </c>
      <c r="G51" s="12" t="s">
        <v>87</v>
      </c>
      <c r="H51" s="12" t="s">
        <v>91</v>
      </c>
    </row>
    <row r="52" spans="2:10" ht="15.75">
      <c r="B52" s="22">
        <v>260</v>
      </c>
      <c r="C52" s="15">
        <v>1</v>
      </c>
      <c r="D52" s="15" t="str">
        <f>VLOOKUP($B52,'Mtg Entries'!$A$2:$I$300, 2)</f>
        <v>Liam</v>
      </c>
      <c r="E52" s="15" t="str">
        <f>VLOOKUP($B52,'Mtg Entries'!$A$2:$I$300, 3)</f>
        <v>Hillier</v>
      </c>
      <c r="F52" s="15" t="str">
        <f>VLOOKUP($B52,'Mtg Entries'!$A$2:$I$300, 4)</f>
        <v>Yate &amp; District AC</v>
      </c>
      <c r="G52" s="10">
        <v>3.45</v>
      </c>
      <c r="H52" s="15" t="str">
        <f>VLOOKUP($B52,'Mtg Entries'!$A$2:$I$300, 6)</f>
        <v>SM</v>
      </c>
    </row>
    <row r="53" spans="2:10">
      <c r="C53" s="20"/>
    </row>
    <row r="54" spans="2:10" ht="15.75" thickBot="1">
      <c r="B54" s="13" t="s">
        <v>11</v>
      </c>
      <c r="C54" s="16" t="s">
        <v>131</v>
      </c>
      <c r="D54" s="13" t="s">
        <v>8</v>
      </c>
      <c r="E54" s="16" t="str">
        <f>$L$5</f>
        <v>SW</v>
      </c>
      <c r="F54" s="13" t="s">
        <v>123</v>
      </c>
      <c r="G54" s="30"/>
      <c r="H54" s="13"/>
      <c r="J54" s="20" t="s">
        <v>874</v>
      </c>
    </row>
    <row r="56" spans="2:10">
      <c r="B56" s="12" t="s">
        <v>0</v>
      </c>
      <c r="C56" s="12" t="s">
        <v>10</v>
      </c>
      <c r="D56" s="12" t="s">
        <v>9</v>
      </c>
      <c r="E56" s="12"/>
      <c r="F56" s="12" t="s">
        <v>3</v>
      </c>
      <c r="G56" s="12" t="s">
        <v>87</v>
      </c>
      <c r="H56" s="12" t="s">
        <v>91</v>
      </c>
    </row>
    <row r="57" spans="2:10" ht="15.75">
      <c r="B57" s="22">
        <v>278</v>
      </c>
      <c r="C57" s="15">
        <v>1</v>
      </c>
      <c r="D57" s="15" t="str">
        <f>VLOOKUP($B57,'Mtg Entries'!$A$2:$I$300, 2)</f>
        <v>Samantha</v>
      </c>
      <c r="E57" s="15" t="str">
        <f>VLOOKUP($B57,'Mtg Entries'!$A$2:$I$300, 3)</f>
        <v>Barrett</v>
      </c>
      <c r="F57" s="15" t="str">
        <f>VLOOKUP($B57,'Mtg Entries'!$A$2:$I$300, 4)</f>
        <v>Bristol &amp; West AC</v>
      </c>
      <c r="G57" s="10">
        <v>10.99</v>
      </c>
      <c r="H57" s="15" t="str">
        <f>VLOOKUP($B57,'Mtg Entries'!$A$2:$I$300, 6)</f>
        <v>SW</v>
      </c>
    </row>
    <row r="58" spans="2:10">
      <c r="C58" s="20"/>
    </row>
    <row r="59" spans="2:10" ht="15.75" thickBot="1">
      <c r="B59" s="13" t="s">
        <v>11</v>
      </c>
      <c r="C59" s="16" t="s">
        <v>131</v>
      </c>
      <c r="D59" s="13" t="s">
        <v>8</v>
      </c>
      <c r="E59" s="16" t="str">
        <f>$L$6</f>
        <v>SM</v>
      </c>
      <c r="F59" s="13" t="s">
        <v>123</v>
      </c>
      <c r="G59" s="30"/>
      <c r="H59" s="30"/>
      <c r="J59" s="20" t="s">
        <v>874</v>
      </c>
    </row>
    <row r="61" spans="2:10">
      <c r="B61" s="12" t="s">
        <v>0</v>
      </c>
      <c r="C61" s="12" t="s">
        <v>10</v>
      </c>
      <c r="D61" s="12" t="s">
        <v>9</v>
      </c>
      <c r="E61" s="12"/>
      <c r="F61" s="12" t="s">
        <v>3</v>
      </c>
      <c r="G61" s="12" t="s">
        <v>87</v>
      </c>
      <c r="H61" s="12" t="s">
        <v>91</v>
      </c>
    </row>
    <row r="62" spans="2:10" ht="15.75">
      <c r="B62" s="22">
        <v>250</v>
      </c>
      <c r="C62" s="15">
        <v>1</v>
      </c>
      <c r="D62" s="15" t="str">
        <f>VLOOKUP($B62,'Mtg Entries'!$A$2:$I$300, 2)</f>
        <v>Sam</v>
      </c>
      <c r="E62" s="15" t="str">
        <f>VLOOKUP($B62,'Mtg Entries'!$A$2:$I$300, 3)</f>
        <v>Brudney</v>
      </c>
      <c r="F62" s="15" t="str">
        <f>VLOOKUP($B62,'Mtg Entries'!$A$2:$I$300, 4)</f>
        <v>UWE ACCC</v>
      </c>
      <c r="G62" s="10">
        <v>11.78</v>
      </c>
      <c r="H62" s="15" t="str">
        <f>VLOOKUP($B62,'Mtg Entries'!$A$2:$I$300, 6)</f>
        <v>SM</v>
      </c>
    </row>
    <row r="63" spans="2:10">
      <c r="B63" s="11">
        <v>267</v>
      </c>
      <c r="C63" s="15">
        <v>2</v>
      </c>
      <c r="D63" s="15" t="str">
        <f>VLOOKUP($B63,'Mtg Entries'!$A$2:$I$300, 2)</f>
        <v>Kanish</v>
      </c>
      <c r="E63" s="15" t="str">
        <f>VLOOKUP($B63,'Mtg Entries'!$A$2:$I$300, 3)</f>
        <v>Kumar</v>
      </c>
      <c r="F63" s="15" t="str">
        <f>VLOOKUP($B63,'Mtg Entries'!$A$2:$I$300, 4)</f>
        <v>UWE ACCC</v>
      </c>
      <c r="G63" s="10">
        <v>10.56</v>
      </c>
      <c r="H63" s="15" t="str">
        <f>VLOOKUP($B63,'Mtg Entries'!$A$2:$I$300, 6)</f>
        <v>SM</v>
      </c>
    </row>
    <row r="64" spans="2:10">
      <c r="B64" s="11">
        <v>218</v>
      </c>
      <c r="C64" s="15">
        <v>3</v>
      </c>
      <c r="D64" s="15" t="str">
        <f>VLOOKUP($B64,'Mtg Entries'!$A$2:$I$300, 2)</f>
        <v>Tyler</v>
      </c>
      <c r="E64" s="15" t="str">
        <f>VLOOKUP($B64,'Mtg Entries'!$A$2:$I$300, 3)</f>
        <v>Dau</v>
      </c>
      <c r="F64" s="15" t="str">
        <f>VLOOKUP($B64,'Mtg Entries'!$A$2:$I$300, 4)</f>
        <v>UWE ACCC</v>
      </c>
      <c r="G64" s="10">
        <v>9.67</v>
      </c>
      <c r="H64" s="15" t="str">
        <f>VLOOKUP($B64,'Mtg Entries'!$A$2:$I$300, 6)</f>
        <v>SM</v>
      </c>
    </row>
    <row r="65" spans="2:10">
      <c r="C65" s="20"/>
    </row>
    <row r="66" spans="2:10" ht="15.75" thickBot="1">
      <c r="B66" s="13" t="s">
        <v>11</v>
      </c>
      <c r="C66" s="16" t="s">
        <v>810</v>
      </c>
      <c r="D66" s="13" t="s">
        <v>8</v>
      </c>
      <c r="E66" s="16" t="str">
        <f>$L$5</f>
        <v>SW</v>
      </c>
      <c r="F66" s="13" t="s">
        <v>123</v>
      </c>
      <c r="G66" s="31" t="s">
        <v>135</v>
      </c>
      <c r="H66" s="44">
        <v>0</v>
      </c>
      <c r="I66" s="37" t="s">
        <v>136</v>
      </c>
      <c r="J66" s="20" t="s">
        <v>874</v>
      </c>
    </row>
    <row r="67" spans="2:10">
      <c r="C67" s="20"/>
    </row>
    <row r="68" spans="2:10">
      <c r="B68" s="12" t="s">
        <v>0</v>
      </c>
      <c r="C68" s="12" t="s">
        <v>10</v>
      </c>
      <c r="D68" s="12" t="s">
        <v>9</v>
      </c>
      <c r="E68" s="12"/>
      <c r="F68" s="12" t="s">
        <v>3</v>
      </c>
      <c r="G68" s="12" t="s">
        <v>90</v>
      </c>
      <c r="H68" s="12" t="s">
        <v>91</v>
      </c>
    </row>
    <row r="69" spans="2:10" ht="15.75">
      <c r="B69" s="22">
        <v>285</v>
      </c>
      <c r="C69" s="15">
        <v>1</v>
      </c>
      <c r="D69" s="15" t="str">
        <f>VLOOKUP($B69,'Mtg Entries'!$A$2:$I$300, 2)</f>
        <v>Natalia</v>
      </c>
      <c r="E69" s="15" t="str">
        <f>VLOOKUP($B69,'Mtg Entries'!$A$2:$I$300, 3)</f>
        <v>Isherwood</v>
      </c>
      <c r="F69" s="15" t="str">
        <f>VLOOKUP($B69,'Mtg Entries'!$A$2:$I$300, 4)</f>
        <v>Bristol &amp; West AC</v>
      </c>
      <c r="G69" s="10">
        <v>12.74</v>
      </c>
      <c r="H69" s="15" t="str">
        <f>VLOOKUP($B69,'Mtg Entries'!$A$2:$I$300, 6)</f>
        <v>SW</v>
      </c>
    </row>
    <row r="70" spans="2:10" ht="15.75">
      <c r="B70" s="22">
        <v>289</v>
      </c>
      <c r="C70" s="15">
        <v>2</v>
      </c>
      <c r="D70" s="15" t="str">
        <f>VLOOKUP($B70,'Mtg Entries'!$A$2:$I$300, 2)</f>
        <v>Sarah</v>
      </c>
      <c r="E70" s="15" t="str">
        <f>VLOOKUP($B70,'Mtg Entries'!$A$2:$I$300, 3)</f>
        <v>Long</v>
      </c>
      <c r="F70" s="15" t="str">
        <f>VLOOKUP($B70,'Mtg Entries'!$A$2:$I$300, 4)</f>
        <v>Bristol &amp; West AC</v>
      </c>
      <c r="G70" s="10">
        <v>13.3</v>
      </c>
      <c r="H70" s="15" t="str">
        <f>VLOOKUP($B70,'Mtg Entries'!$A$2:$I$300, 6)</f>
        <v>SW</v>
      </c>
    </row>
    <row r="71" spans="2:10" ht="15.75">
      <c r="B71" s="22">
        <v>283</v>
      </c>
      <c r="C71" s="15">
        <v>3</v>
      </c>
      <c r="D71" s="15" t="str">
        <f>VLOOKUP($B71,'Mtg Entries'!$A$2:$I$300, 2)</f>
        <v>Amy</v>
      </c>
      <c r="E71" s="15" t="str">
        <f>VLOOKUP($B71,'Mtg Entries'!$A$2:$I$300, 3)</f>
        <v>Gandhi</v>
      </c>
      <c r="F71" s="15" t="str">
        <f>VLOOKUP($B71,'Mtg Entries'!$A$2:$I$300, 4)</f>
        <v>Bristol &amp; West AC</v>
      </c>
      <c r="G71" s="10">
        <v>13.43</v>
      </c>
      <c r="H71" s="15" t="str">
        <f>VLOOKUP($B71,'Mtg Entries'!$A$2:$I$300, 6)</f>
        <v>SW</v>
      </c>
    </row>
    <row r="73" spans="2:10" ht="15.75" thickBot="1">
      <c r="B73" s="13" t="s">
        <v>11</v>
      </c>
      <c r="C73" s="16" t="s">
        <v>808</v>
      </c>
      <c r="D73" s="13" t="s">
        <v>8</v>
      </c>
      <c r="E73" s="16" t="str">
        <f>$L$6</f>
        <v>SM</v>
      </c>
      <c r="F73" s="13" t="s">
        <v>123</v>
      </c>
      <c r="G73" s="31" t="s">
        <v>135</v>
      </c>
      <c r="H73" s="35">
        <v>-0.1</v>
      </c>
      <c r="I73" s="37" t="s">
        <v>136</v>
      </c>
      <c r="J73" s="20" t="s">
        <v>874</v>
      </c>
    </row>
    <row r="74" spans="2:10">
      <c r="C74" s="20"/>
    </row>
    <row r="75" spans="2:10">
      <c r="B75" s="12" t="s">
        <v>0</v>
      </c>
      <c r="C75" s="12" t="s">
        <v>10</v>
      </c>
      <c r="D75" s="12" t="s">
        <v>9</v>
      </c>
      <c r="E75" s="12"/>
      <c r="F75" s="12" t="s">
        <v>3</v>
      </c>
      <c r="G75" s="12" t="s">
        <v>90</v>
      </c>
      <c r="H75" s="12" t="s">
        <v>91</v>
      </c>
    </row>
    <row r="76" spans="2:10" ht="15.75">
      <c r="B76" s="22">
        <v>275</v>
      </c>
      <c r="C76" s="15">
        <v>1</v>
      </c>
      <c r="D76" s="15" t="str">
        <f>VLOOKUP($B76,'Mtg Entries'!$A$2:$I$300, 2)</f>
        <v>Theodore</v>
      </c>
      <c r="E76" s="15" t="str">
        <f>VLOOKUP($B76,'Mtg Entries'!$A$2:$I$300, 3)</f>
        <v>Reeve</v>
      </c>
      <c r="F76" s="15" t="str">
        <f>VLOOKUP($B76,'Mtg Entries'!$A$2:$I$300, 4)</f>
        <v>Yate &amp; District AC</v>
      </c>
      <c r="G76" s="10">
        <v>11.43</v>
      </c>
      <c r="H76" s="15" t="str">
        <f>VLOOKUP($B76,'Mtg Entries'!$A$2:$I$300, 6)</f>
        <v>SM</v>
      </c>
    </row>
    <row r="77" spans="2:10" ht="15.75">
      <c r="B77" s="22">
        <v>250</v>
      </c>
      <c r="C77" s="15">
        <v>2</v>
      </c>
      <c r="D77" s="15" t="str">
        <f>VLOOKUP($B77,'Mtg Entries'!$A$2:$I$300, 2)</f>
        <v>Sam</v>
      </c>
      <c r="E77" s="15" t="str">
        <f>VLOOKUP($B77,'Mtg Entries'!$A$2:$I$300, 3)</f>
        <v>Brudney</v>
      </c>
      <c r="F77" s="15" t="str">
        <f>VLOOKUP($B77,'Mtg Entries'!$A$2:$I$300, 4)</f>
        <v>UWE ACCC</v>
      </c>
      <c r="G77" s="10">
        <v>11.67</v>
      </c>
      <c r="H77" s="15" t="str">
        <f>VLOOKUP($B77,'Mtg Entries'!$A$2:$I$300, 6)</f>
        <v>SM</v>
      </c>
    </row>
    <row r="78" spans="2:10" ht="15.75">
      <c r="B78" s="22">
        <v>265</v>
      </c>
      <c r="C78" s="15">
        <v>3</v>
      </c>
      <c r="D78" s="15" t="str">
        <f>VLOOKUP($B78,'Mtg Entries'!$A$2:$I$300, 2)</f>
        <v>Tristan</v>
      </c>
      <c r="E78" s="15" t="str">
        <f>VLOOKUP($B78,'Mtg Entries'!$A$2:$I$300, 3)</f>
        <v>Jamieson</v>
      </c>
      <c r="F78" s="15" t="str">
        <f>VLOOKUP($B78,'Mtg Entries'!$A$2:$I$300, 4)</f>
        <v>Bristol &amp; West AC</v>
      </c>
      <c r="G78" s="10">
        <v>11.96</v>
      </c>
      <c r="H78" s="15" t="str">
        <f>VLOOKUP($B78,'Mtg Entries'!$A$2:$I$300, 6)</f>
        <v>SM</v>
      </c>
    </row>
    <row r="79" spans="2:10" ht="15.75">
      <c r="B79" s="22">
        <v>218</v>
      </c>
      <c r="C79" s="15">
        <v>4</v>
      </c>
      <c r="D79" s="15" t="str">
        <f>VLOOKUP($B79,'Mtg Entries'!$A$2:$I$300, 2)</f>
        <v>Tyler</v>
      </c>
      <c r="E79" s="15" t="str">
        <f>VLOOKUP($B79,'Mtg Entries'!$A$2:$I$300, 3)</f>
        <v>Dau</v>
      </c>
      <c r="F79" s="15" t="str">
        <f>VLOOKUP($B79,'Mtg Entries'!$A$2:$I$300, 4)</f>
        <v>UWE ACCC</v>
      </c>
      <c r="G79" s="10">
        <v>12.78</v>
      </c>
      <c r="H79" s="15" t="str">
        <f>VLOOKUP($B79,'Mtg Entries'!$A$2:$I$300, 6)</f>
        <v>SM</v>
      </c>
    </row>
    <row r="80" spans="2:10" ht="15.75">
      <c r="B80" s="22">
        <v>268</v>
      </c>
      <c r="C80" s="15">
        <v>5</v>
      </c>
      <c r="D80" s="15" t="str">
        <f>VLOOKUP($B80,'Mtg Entries'!$A$2:$I$300, 2)</f>
        <v>Ian</v>
      </c>
      <c r="E80" s="15" t="str">
        <f>VLOOKUP($B80,'Mtg Entries'!$A$2:$I$300, 3)</f>
        <v>Long</v>
      </c>
      <c r="F80" s="15">
        <f>VLOOKUP($B80,'Mtg Entries'!$A$2:$I$300, 4)</f>
        <v>0</v>
      </c>
      <c r="G80" s="10">
        <v>15.32</v>
      </c>
      <c r="H80" s="15" t="str">
        <f>VLOOKUP($B80,'Mtg Entries'!$A$2:$I$300, 6)</f>
        <v>V60</v>
      </c>
    </row>
    <row r="81" spans="2:10" s="40" customFormat="1" ht="15.75">
      <c r="B81" s="32"/>
      <c r="C81" s="33"/>
      <c r="D81" s="33"/>
      <c r="E81" s="33"/>
      <c r="F81" s="33"/>
      <c r="G81" s="34"/>
      <c r="H81" s="33"/>
    </row>
    <row r="82" spans="2:10" ht="15.75" thickBot="1">
      <c r="B82" s="13" t="s">
        <v>11</v>
      </c>
      <c r="C82" s="16" t="s">
        <v>809</v>
      </c>
      <c r="D82" s="13" t="s">
        <v>8</v>
      </c>
      <c r="E82" s="16" t="str">
        <f>$L$6</f>
        <v>SM</v>
      </c>
      <c r="F82" s="13" t="s">
        <v>123</v>
      </c>
      <c r="G82" s="31" t="s">
        <v>135</v>
      </c>
      <c r="H82" s="35">
        <v>0.6</v>
      </c>
      <c r="I82" s="37" t="s">
        <v>136</v>
      </c>
      <c r="J82" s="20" t="s">
        <v>874</v>
      </c>
    </row>
    <row r="83" spans="2:10">
      <c r="C83" s="20"/>
    </row>
    <row r="84" spans="2:10">
      <c r="B84" s="12" t="s">
        <v>0</v>
      </c>
      <c r="C84" s="12" t="s">
        <v>10</v>
      </c>
      <c r="D84" s="12" t="s">
        <v>9</v>
      </c>
      <c r="E84" s="12"/>
      <c r="F84" s="12" t="s">
        <v>3</v>
      </c>
      <c r="G84" s="12" t="s">
        <v>90</v>
      </c>
      <c r="H84" s="12" t="s">
        <v>91</v>
      </c>
    </row>
    <row r="85" spans="2:10" ht="15.75">
      <c r="B85" s="22">
        <v>277</v>
      </c>
      <c r="C85" s="15">
        <v>1</v>
      </c>
      <c r="D85" s="15" t="str">
        <f>VLOOKUP($B85,'Mtg Entries'!$A$2:$I$300, 2)</f>
        <v>Ben</v>
      </c>
      <c r="E85" s="15" t="str">
        <f>VLOOKUP($B85,'Mtg Entries'!$A$2:$I$300, 3)</f>
        <v>Wells</v>
      </c>
      <c r="F85" s="15" t="str">
        <f>VLOOKUP($B85,'Mtg Entries'!$A$2:$I$300, 4)</f>
        <v>Yate &amp; District AC</v>
      </c>
      <c r="G85" s="10">
        <v>11.03</v>
      </c>
      <c r="H85" s="15" t="str">
        <f>VLOOKUP($B85,'Mtg Entries'!$A$2:$I$300, 6)</f>
        <v>SM</v>
      </c>
    </row>
    <row r="86" spans="2:10" ht="15.75">
      <c r="B86" s="22">
        <v>273</v>
      </c>
      <c r="C86" s="15">
        <v>2</v>
      </c>
      <c r="D86" s="15" t="str">
        <f>VLOOKUP($B86,'Mtg Entries'!$A$2:$I$300, 2)</f>
        <v>James</v>
      </c>
      <c r="E86" s="15" t="str">
        <f>VLOOKUP($B86,'Mtg Entries'!$A$2:$I$300, 3)</f>
        <v>Osola</v>
      </c>
      <c r="F86" s="15" t="str">
        <f>VLOOKUP($B86,'Mtg Entries'!$A$2:$I$300, 4)</f>
        <v>Bristol &amp; West AC</v>
      </c>
      <c r="G86" s="10">
        <v>11.22</v>
      </c>
      <c r="H86" s="15" t="str">
        <f>VLOOKUP($B86,'Mtg Entries'!$A$2:$I$300, 6)</f>
        <v>SM</v>
      </c>
    </row>
    <row r="87" spans="2:10" ht="15.75">
      <c r="B87" s="22">
        <v>263</v>
      </c>
      <c r="C87" s="15">
        <v>3</v>
      </c>
      <c r="D87" s="15" t="str">
        <f>VLOOKUP($B87,'Mtg Entries'!$A$2:$I$300, 2)</f>
        <v>Matthew</v>
      </c>
      <c r="E87" s="15" t="str">
        <f>VLOOKUP($B87,'Mtg Entries'!$A$2:$I$300, 3)</f>
        <v>Hula</v>
      </c>
      <c r="F87" s="15" t="str">
        <f>VLOOKUP($B87,'Mtg Entries'!$A$2:$I$300, 4)</f>
        <v>Bristol &amp; West AC</v>
      </c>
      <c r="G87" s="10">
        <v>11.88</v>
      </c>
      <c r="H87" s="15" t="str">
        <f>VLOOKUP($B87,'Mtg Entries'!$A$2:$I$300, 6)</f>
        <v>SM</v>
      </c>
    </row>
    <row r="88" spans="2:10" ht="15.75">
      <c r="B88" s="22">
        <v>274</v>
      </c>
      <c r="C88" s="15">
        <v>4</v>
      </c>
      <c r="D88" s="15" t="str">
        <f>VLOOKUP($B88,'Mtg Entries'!$A$2:$I$300, 2)</f>
        <v>Rob</v>
      </c>
      <c r="E88" s="15" t="str">
        <f>VLOOKUP($B88,'Mtg Entries'!$A$2:$I$300, 3)</f>
        <v>Phillips</v>
      </c>
      <c r="F88" s="15" t="str">
        <f>VLOOKUP($B88,'Mtg Entries'!$A$2:$I$300, 4)</f>
        <v>Yate &amp; District AC</v>
      </c>
      <c r="G88" s="10">
        <v>12.05</v>
      </c>
      <c r="H88" s="15" t="str">
        <f>VLOOKUP($B88,'Mtg Entries'!$A$2:$I$300, 6)</f>
        <v>SM</v>
      </c>
    </row>
    <row r="89" spans="2:10" ht="15.75">
      <c r="B89" s="22">
        <v>267</v>
      </c>
      <c r="C89" s="15">
        <v>5</v>
      </c>
      <c r="D89" s="15" t="str">
        <f>VLOOKUP($B89,'Mtg Entries'!$A$2:$I$300, 2)</f>
        <v>Kanish</v>
      </c>
      <c r="E89" s="15" t="str">
        <f>VLOOKUP($B89,'Mtg Entries'!$A$2:$I$300, 3)</f>
        <v>Kumar</v>
      </c>
      <c r="F89" s="15" t="str">
        <f>VLOOKUP($B89,'Mtg Entries'!$A$2:$I$300, 4)</f>
        <v>UWE ACCC</v>
      </c>
      <c r="G89" s="10">
        <v>12.51</v>
      </c>
      <c r="H89" s="15" t="str">
        <f>VLOOKUP($B89,'Mtg Entries'!$A$2:$I$300, 6)</f>
        <v>SM</v>
      </c>
    </row>
    <row r="90" spans="2:10" s="40" customFormat="1" ht="15.75">
      <c r="B90" s="32"/>
      <c r="C90" s="33"/>
      <c r="D90" s="33"/>
      <c r="E90" s="33"/>
      <c r="F90" s="33"/>
      <c r="G90" s="34"/>
      <c r="H90" s="33"/>
    </row>
    <row r="91" spans="2:10" ht="15.75" thickBot="1">
      <c r="B91" s="13" t="s">
        <v>11</v>
      </c>
      <c r="C91" s="16" t="s">
        <v>810</v>
      </c>
      <c r="D91" s="13" t="s">
        <v>8</v>
      </c>
      <c r="E91" s="16" t="str">
        <f>$L$6</f>
        <v>SM</v>
      </c>
      <c r="F91" s="13" t="s">
        <v>123</v>
      </c>
      <c r="G91" s="31" t="s">
        <v>135</v>
      </c>
      <c r="H91" s="35">
        <v>0.1</v>
      </c>
      <c r="I91" s="37" t="s">
        <v>136</v>
      </c>
      <c r="J91" s="20" t="s">
        <v>874</v>
      </c>
    </row>
    <row r="92" spans="2:10">
      <c r="C92" s="20"/>
    </row>
    <row r="93" spans="2:10">
      <c r="B93" s="12" t="s">
        <v>0</v>
      </c>
      <c r="C93" s="12" t="s">
        <v>10</v>
      </c>
      <c r="D93" s="12" t="s">
        <v>9</v>
      </c>
      <c r="E93" s="12"/>
      <c r="F93" s="12" t="s">
        <v>3</v>
      </c>
      <c r="G93" s="12" t="s">
        <v>90</v>
      </c>
      <c r="H93" s="12" t="s">
        <v>91</v>
      </c>
    </row>
    <row r="94" spans="2:10" ht="15.75">
      <c r="B94" s="22">
        <v>277</v>
      </c>
      <c r="C94" s="15">
        <v>1</v>
      </c>
      <c r="D94" s="15" t="str">
        <f>VLOOKUP($B94,'Mtg Entries'!$A$2:$I$300, 2)</f>
        <v>Ben</v>
      </c>
      <c r="E94" s="15" t="str">
        <f>VLOOKUP($B94,'Mtg Entries'!$A$2:$I$300, 3)</f>
        <v>Wells</v>
      </c>
      <c r="F94" s="15" t="str">
        <f>VLOOKUP($B94,'Mtg Entries'!$A$2:$I$300, 4)</f>
        <v>Yate &amp; District AC</v>
      </c>
      <c r="G94" s="10">
        <v>11.01</v>
      </c>
      <c r="H94" s="15" t="str">
        <f>VLOOKUP($B94,'Mtg Entries'!$A$2:$I$300, 6)</f>
        <v>SM</v>
      </c>
    </row>
    <row r="95" spans="2:10" ht="15.75">
      <c r="B95" s="22">
        <v>273</v>
      </c>
      <c r="C95" s="15">
        <v>2</v>
      </c>
      <c r="D95" s="15" t="str">
        <f>VLOOKUP($B95,'Mtg Entries'!$A$2:$I$300, 2)</f>
        <v>James</v>
      </c>
      <c r="E95" s="15" t="str">
        <f>VLOOKUP($B95,'Mtg Entries'!$A$2:$I$300, 3)</f>
        <v>Osola</v>
      </c>
      <c r="F95" s="15" t="str">
        <f>VLOOKUP($B95,'Mtg Entries'!$A$2:$I$300, 4)</f>
        <v>Bristol &amp; West AC</v>
      </c>
      <c r="G95" s="10">
        <v>11.28</v>
      </c>
      <c r="H95" s="15" t="str">
        <f>VLOOKUP($B95,'Mtg Entries'!$A$2:$I$300, 6)</f>
        <v>SM</v>
      </c>
    </row>
    <row r="96" spans="2:10" ht="15.75">
      <c r="B96" s="22">
        <v>275</v>
      </c>
      <c r="C96" s="15">
        <v>3</v>
      </c>
      <c r="D96" s="15" t="str">
        <f>VLOOKUP($B96,'Mtg Entries'!$A$2:$I$300, 2)</f>
        <v>Theodore</v>
      </c>
      <c r="E96" s="15" t="str">
        <f>VLOOKUP($B96,'Mtg Entries'!$A$2:$I$300, 3)</f>
        <v>Reeve</v>
      </c>
      <c r="F96" s="15" t="str">
        <f>VLOOKUP($B96,'Mtg Entries'!$A$2:$I$300, 4)</f>
        <v>Yate &amp; District AC</v>
      </c>
      <c r="G96" s="10">
        <v>11.36</v>
      </c>
      <c r="H96" s="15" t="str">
        <f>VLOOKUP($B96,'Mtg Entries'!$A$2:$I$300, 6)</f>
        <v>SM</v>
      </c>
    </row>
    <row r="97" spans="2:10" ht="15.75">
      <c r="B97" s="22">
        <v>250</v>
      </c>
      <c r="C97" s="15">
        <v>4</v>
      </c>
      <c r="D97" s="15" t="str">
        <f>VLOOKUP($B97,'Mtg Entries'!$A$2:$I$300, 2)</f>
        <v>Sam</v>
      </c>
      <c r="E97" s="15" t="str">
        <f>VLOOKUP($B97,'Mtg Entries'!$A$2:$I$300, 3)</f>
        <v>Brudney</v>
      </c>
      <c r="F97" s="15" t="str">
        <f>VLOOKUP($B97,'Mtg Entries'!$A$2:$I$300, 4)</f>
        <v>UWE ACCC</v>
      </c>
      <c r="G97" s="10">
        <v>11.59</v>
      </c>
      <c r="H97" s="15" t="str">
        <f>VLOOKUP($B97,'Mtg Entries'!$A$2:$I$300, 6)</f>
        <v>SM</v>
      </c>
    </row>
    <row r="98" spans="2:10" ht="15.75">
      <c r="B98" s="22">
        <v>263</v>
      </c>
      <c r="C98" s="15">
        <v>5</v>
      </c>
      <c r="D98" s="15" t="str">
        <f>VLOOKUP($B98,'Mtg Entries'!$A$2:$I$300, 2)</f>
        <v>Matthew</v>
      </c>
      <c r="E98" s="15" t="str">
        <f>VLOOKUP($B98,'Mtg Entries'!$A$2:$I$300, 3)</f>
        <v>Hula</v>
      </c>
      <c r="F98" s="15" t="str">
        <f>VLOOKUP($B98,'Mtg Entries'!$A$2:$I$300, 4)</f>
        <v>Bristol &amp; West AC</v>
      </c>
      <c r="G98" s="10">
        <v>11.94</v>
      </c>
      <c r="H98" s="15" t="str">
        <f>VLOOKUP($B98,'Mtg Entries'!$A$2:$I$300, 6)</f>
        <v>SM</v>
      </c>
    </row>
    <row r="99" spans="2:10" ht="15.75">
      <c r="B99" s="22">
        <v>265</v>
      </c>
      <c r="C99" s="15">
        <v>6</v>
      </c>
      <c r="D99" s="15" t="str">
        <f>VLOOKUP($B99,'Mtg Entries'!$A$2:$I$300, 2)</f>
        <v>Tristan</v>
      </c>
      <c r="E99" s="15" t="str">
        <f>VLOOKUP($B99,'Mtg Entries'!$A$2:$I$300, 3)</f>
        <v>Jamieson</v>
      </c>
      <c r="F99" s="15" t="str">
        <f>VLOOKUP($B99,'Mtg Entries'!$A$2:$I$300, 4)</f>
        <v>Bristol &amp; West AC</v>
      </c>
      <c r="G99" s="10">
        <v>11.97</v>
      </c>
      <c r="H99" s="15" t="str">
        <f>VLOOKUP($B99,'Mtg Entries'!$A$2:$I$300, 6)</f>
        <v>SM</v>
      </c>
    </row>
    <row r="100" spans="2:10" ht="15.75">
      <c r="B100" s="22">
        <v>274</v>
      </c>
      <c r="C100" s="15">
        <v>7</v>
      </c>
      <c r="D100" s="15" t="str">
        <f>VLOOKUP($B100,'Mtg Entries'!$A$2:$I$300, 2)</f>
        <v>Rob</v>
      </c>
      <c r="E100" s="15" t="str">
        <f>VLOOKUP($B100,'Mtg Entries'!$A$2:$I$300, 3)</f>
        <v>Phillips</v>
      </c>
      <c r="F100" s="15" t="str">
        <f>VLOOKUP($B100,'Mtg Entries'!$A$2:$I$300, 4)</f>
        <v>Yate &amp; District AC</v>
      </c>
      <c r="G100" s="10">
        <v>12.06</v>
      </c>
      <c r="H100" s="15" t="str">
        <f>VLOOKUP($B100,'Mtg Entries'!$A$2:$I$300, 6)</f>
        <v>SM</v>
      </c>
    </row>
    <row r="101" spans="2:10" ht="15.75">
      <c r="B101" s="22">
        <v>267</v>
      </c>
      <c r="C101" s="15">
        <v>8</v>
      </c>
      <c r="D101" s="15" t="str">
        <f>VLOOKUP($B101,'Mtg Entries'!$A$2:$I$300, 2)</f>
        <v>Kanish</v>
      </c>
      <c r="E101" s="15" t="str">
        <f>VLOOKUP($B101,'Mtg Entries'!$A$2:$I$300, 3)</f>
        <v>Kumar</v>
      </c>
      <c r="F101" s="15" t="str">
        <f>VLOOKUP($B101,'Mtg Entries'!$A$2:$I$300, 4)</f>
        <v>UWE ACCC</v>
      </c>
      <c r="G101" s="10">
        <v>12.79</v>
      </c>
      <c r="H101" s="15" t="str">
        <f>VLOOKUP($B101,'Mtg Entries'!$A$2:$I$300, 6)</f>
        <v>SM</v>
      </c>
    </row>
    <row r="102" spans="2:10" ht="15.75">
      <c r="B102" s="26"/>
      <c r="C102" s="27"/>
      <c r="D102" s="27"/>
      <c r="E102" s="27"/>
      <c r="F102" s="27"/>
      <c r="G102" s="28"/>
      <c r="H102" s="15"/>
    </row>
    <row r="103" spans="2:10" ht="15.75" thickBot="1">
      <c r="B103" s="13" t="s">
        <v>11</v>
      </c>
      <c r="C103" s="16" t="s">
        <v>128</v>
      </c>
      <c r="D103" s="13" t="s">
        <v>8</v>
      </c>
      <c r="E103" s="16" t="s">
        <v>7</v>
      </c>
      <c r="F103" s="13" t="s">
        <v>123</v>
      </c>
      <c r="G103" s="31" t="s">
        <v>135</v>
      </c>
      <c r="H103" s="35">
        <v>2.4</v>
      </c>
      <c r="I103" s="37" t="s">
        <v>136</v>
      </c>
      <c r="J103" s="20" t="s">
        <v>874</v>
      </c>
    </row>
    <row r="104" spans="2:10">
      <c r="C104" s="20"/>
    </row>
    <row r="105" spans="2:10">
      <c r="B105" s="12" t="s">
        <v>0</v>
      </c>
      <c r="C105" s="12" t="s">
        <v>10</v>
      </c>
      <c r="D105" s="12" t="s">
        <v>9</v>
      </c>
      <c r="E105" s="12"/>
      <c r="F105" s="12" t="s">
        <v>3</v>
      </c>
      <c r="G105" s="12" t="s">
        <v>90</v>
      </c>
      <c r="H105" s="12" t="s">
        <v>91</v>
      </c>
    </row>
    <row r="106" spans="2:10" ht="15.75">
      <c r="B106" s="22">
        <v>285</v>
      </c>
      <c r="C106" s="15">
        <v>1</v>
      </c>
      <c r="D106" s="15" t="str">
        <f>VLOOKUP($B106,'Mtg Entries'!$A$2:$I$300, 2)</f>
        <v>Natalia</v>
      </c>
      <c r="E106" s="15" t="str">
        <f>VLOOKUP($B106,'Mtg Entries'!$A$2:$I$300, 3)</f>
        <v>Isherwood</v>
      </c>
      <c r="F106" s="15" t="str">
        <f>VLOOKUP($B106,'Mtg Entries'!$A$2:$I$300, 4)</f>
        <v>Bristol &amp; West AC</v>
      </c>
      <c r="G106" s="10">
        <v>26.11</v>
      </c>
      <c r="H106" s="15" t="str">
        <f>VLOOKUP($B106,'Mtg Entries'!$A$2:$I$300, 6)</f>
        <v>SW</v>
      </c>
    </row>
    <row r="107" spans="2:10" ht="15.75">
      <c r="B107" s="22">
        <v>283</v>
      </c>
      <c r="C107" s="15">
        <v>2</v>
      </c>
      <c r="D107" s="15" t="str">
        <f>VLOOKUP($B107,'Mtg Entries'!$A$2:$I$300, 2)</f>
        <v>Amy</v>
      </c>
      <c r="E107" s="15" t="str">
        <f>VLOOKUP($B107,'Mtg Entries'!$A$2:$I$300, 3)</f>
        <v>Gandhi</v>
      </c>
      <c r="F107" s="15" t="str">
        <f>VLOOKUP($B107,'Mtg Entries'!$A$2:$I$300, 4)</f>
        <v>Bristol &amp; West AC</v>
      </c>
      <c r="G107" s="10">
        <v>27.35</v>
      </c>
      <c r="H107" s="15" t="str">
        <f>VLOOKUP($B107,'Mtg Entries'!$A$2:$I$300, 6)</f>
        <v>SW</v>
      </c>
    </row>
    <row r="108" spans="2:10" ht="15.75">
      <c r="B108" s="22">
        <v>288</v>
      </c>
      <c r="C108" s="15">
        <v>3</v>
      </c>
      <c r="D108" s="15" t="str">
        <f>VLOOKUP($B108,'Mtg Entries'!$A$2:$I$300, 2)</f>
        <v>Amena</v>
      </c>
      <c r="E108" s="15" t="str">
        <f>VLOOKUP($B108,'Mtg Entries'!$A$2:$I$300, 3)</f>
        <v>Kofi</v>
      </c>
      <c r="F108" s="15" t="str">
        <f>VLOOKUP($B108,'Mtg Entries'!$A$2:$I$300, 4)</f>
        <v>Bristol &amp; West AC</v>
      </c>
      <c r="G108" s="10">
        <v>29.15</v>
      </c>
      <c r="H108" s="15" t="str">
        <f>VLOOKUP($B108,'Mtg Entries'!$A$2:$I$300, 6)</f>
        <v>SW</v>
      </c>
    </row>
    <row r="110" spans="2:10" ht="15.75" thickBot="1">
      <c r="B110" s="13" t="s">
        <v>11</v>
      </c>
      <c r="C110" s="16" t="s">
        <v>128</v>
      </c>
      <c r="D110" s="13" t="s">
        <v>8</v>
      </c>
      <c r="E110" s="16" t="str">
        <f>$L$6</f>
        <v>SM</v>
      </c>
      <c r="F110" s="13" t="s">
        <v>123</v>
      </c>
      <c r="G110" s="31" t="s">
        <v>135</v>
      </c>
      <c r="H110" s="35">
        <v>2.1</v>
      </c>
      <c r="I110" s="37" t="s">
        <v>136</v>
      </c>
      <c r="J110" s="20" t="s">
        <v>874</v>
      </c>
    </row>
    <row r="111" spans="2:10">
      <c r="C111" s="20"/>
    </row>
    <row r="112" spans="2:10">
      <c r="B112" s="12" t="s">
        <v>0</v>
      </c>
      <c r="C112" s="12" t="s">
        <v>10</v>
      </c>
      <c r="D112" s="12" t="s">
        <v>9</v>
      </c>
      <c r="E112" s="12"/>
      <c r="F112" s="12" t="s">
        <v>3</v>
      </c>
      <c r="G112" s="12" t="s">
        <v>90</v>
      </c>
      <c r="H112" s="12" t="s">
        <v>91</v>
      </c>
    </row>
    <row r="113" spans="2:10" ht="15.75">
      <c r="B113" s="22">
        <v>273</v>
      </c>
      <c r="C113" s="15">
        <v>1</v>
      </c>
      <c r="D113" s="15" t="str">
        <f>VLOOKUP($B113,'Mtg Entries'!$A$2:$I$300, 2)</f>
        <v>James</v>
      </c>
      <c r="E113" s="15" t="str">
        <f>VLOOKUP($B113,'Mtg Entries'!$A$2:$I$300, 3)</f>
        <v>Osola</v>
      </c>
      <c r="F113" s="15" t="str">
        <f>VLOOKUP($B113,'Mtg Entries'!$A$2:$I$300, 4)</f>
        <v>Bristol &amp; West AC</v>
      </c>
      <c r="G113" s="10">
        <v>22.23</v>
      </c>
      <c r="H113" s="15" t="str">
        <f>VLOOKUP($B113,'Mtg Entries'!$A$2:$I$300, 6)</f>
        <v>SM</v>
      </c>
    </row>
    <row r="114" spans="2:10" ht="15.75">
      <c r="B114" s="22">
        <v>264</v>
      </c>
      <c r="C114" s="15">
        <v>2</v>
      </c>
      <c r="D114" s="15" t="str">
        <f>VLOOKUP($B114,'Mtg Entries'!$A$2:$I$300, 2)</f>
        <v>Yusuf</v>
      </c>
      <c r="E114" s="15" t="str">
        <f>VLOOKUP($B114,'Mtg Entries'!$A$2:$I$300, 3)</f>
        <v>Hussien</v>
      </c>
      <c r="F114" s="15" t="str">
        <f>VLOOKUP($B114,'Mtg Entries'!$A$2:$I$300, 4)</f>
        <v>Bristol &amp; West AC</v>
      </c>
      <c r="G114" s="10">
        <v>23.24</v>
      </c>
      <c r="H114" s="15" t="str">
        <f>VLOOKUP($B114,'Mtg Entries'!$A$2:$I$300, 6)</f>
        <v>SM</v>
      </c>
    </row>
    <row r="115" spans="2:10" ht="15.75">
      <c r="B115" s="22">
        <v>263</v>
      </c>
      <c r="C115" s="15">
        <v>3</v>
      </c>
      <c r="D115" s="15" t="str">
        <f>VLOOKUP($B115,'Mtg Entries'!$A$2:$I$300, 2)</f>
        <v>Matthew</v>
      </c>
      <c r="E115" s="15" t="str">
        <f>VLOOKUP($B115,'Mtg Entries'!$A$2:$I$300, 3)</f>
        <v>Hula</v>
      </c>
      <c r="F115" s="15" t="str">
        <f>VLOOKUP($B115,'Mtg Entries'!$A$2:$I$300, 4)</f>
        <v>Bristol &amp; West AC</v>
      </c>
      <c r="G115" s="10">
        <v>23.77</v>
      </c>
      <c r="H115" s="15" t="str">
        <f>VLOOKUP($B115,'Mtg Entries'!$A$2:$I$300, 6)</f>
        <v>SM</v>
      </c>
    </row>
    <row r="116" spans="2:10" ht="15.75">
      <c r="B116" s="22">
        <v>265</v>
      </c>
      <c r="C116" s="15">
        <v>4</v>
      </c>
      <c r="D116" s="15" t="str">
        <f>VLOOKUP($B116,'Mtg Entries'!$A$2:$I$300, 2)</f>
        <v>Tristan</v>
      </c>
      <c r="E116" s="15" t="str">
        <f>VLOOKUP($B116,'Mtg Entries'!$A$2:$I$300, 3)</f>
        <v>Jamieson</v>
      </c>
      <c r="F116" s="15" t="str">
        <f>VLOOKUP($B116,'Mtg Entries'!$A$2:$I$300, 4)</f>
        <v>Bristol &amp; West AC</v>
      </c>
      <c r="G116" s="10">
        <v>23.82</v>
      </c>
      <c r="H116" s="15" t="str">
        <f>VLOOKUP($B116,'Mtg Entries'!$A$2:$I$300, 6)</f>
        <v>SM</v>
      </c>
    </row>
    <row r="117" spans="2:10" ht="15.75">
      <c r="B117" s="22">
        <v>267</v>
      </c>
      <c r="C117" s="15">
        <v>5</v>
      </c>
      <c r="D117" s="15" t="str">
        <f>VLOOKUP($B117,'Mtg Entries'!$A$2:$I$300, 2)</f>
        <v>Kanish</v>
      </c>
      <c r="E117" s="15" t="str">
        <f>VLOOKUP($B117,'Mtg Entries'!$A$2:$I$300, 3)</f>
        <v>Kumar</v>
      </c>
      <c r="F117" s="15" t="str">
        <f>VLOOKUP($B117,'Mtg Entries'!$A$2:$I$300, 4)</f>
        <v>UWE ACCC</v>
      </c>
      <c r="G117" s="10">
        <v>25.07</v>
      </c>
      <c r="H117" s="15" t="str">
        <f>VLOOKUP($B117,'Mtg Entries'!$A$2:$I$300, 6)</f>
        <v>SM</v>
      </c>
    </row>
    <row r="118" spans="2:10" ht="15.75">
      <c r="B118" s="22">
        <v>218</v>
      </c>
      <c r="C118" s="15">
        <v>6</v>
      </c>
      <c r="D118" s="15" t="str">
        <f>VLOOKUP($B118,'Mtg Entries'!$A$2:$I$300, 2)</f>
        <v>Tyler</v>
      </c>
      <c r="E118" s="15" t="str">
        <f>VLOOKUP($B118,'Mtg Entries'!$A$2:$I$300, 3)</f>
        <v>Dau</v>
      </c>
      <c r="F118" s="15" t="str">
        <f>VLOOKUP($B118,'Mtg Entries'!$A$2:$I$300, 4)</f>
        <v>UWE ACCC</v>
      </c>
      <c r="G118" s="10">
        <v>25.51</v>
      </c>
      <c r="H118" s="15" t="str">
        <f>VLOOKUP($B118,'Mtg Entries'!$A$2:$I$300, 6)</f>
        <v>SM</v>
      </c>
    </row>
    <row r="119" spans="2:10">
      <c r="B119" s="27"/>
      <c r="C119" s="27"/>
      <c r="D119" s="27"/>
      <c r="E119" s="27"/>
      <c r="F119" s="27"/>
      <c r="G119" s="28"/>
      <c r="H119" s="27"/>
    </row>
    <row r="120" spans="2:10" ht="15.75" thickBot="1">
      <c r="B120" s="13" t="s">
        <v>11</v>
      </c>
      <c r="C120" s="16" t="s">
        <v>117</v>
      </c>
      <c r="D120" s="13" t="s">
        <v>8</v>
      </c>
      <c r="E120" s="16" t="str">
        <f>$L$5</f>
        <v>SW</v>
      </c>
      <c r="F120" s="13" t="s">
        <v>123</v>
      </c>
      <c r="G120" s="31" t="s">
        <v>135</v>
      </c>
      <c r="H120" s="35">
        <v>1.1000000000000001</v>
      </c>
      <c r="I120" s="37" t="s">
        <v>136</v>
      </c>
      <c r="J120" s="20" t="s">
        <v>874</v>
      </c>
    </row>
    <row r="121" spans="2:10">
      <c r="C121" s="20"/>
    </row>
    <row r="122" spans="2:10">
      <c r="B122" s="12" t="s">
        <v>0</v>
      </c>
      <c r="C122" s="12" t="s">
        <v>10</v>
      </c>
      <c r="D122" s="12" t="s">
        <v>9</v>
      </c>
      <c r="E122" s="12"/>
      <c r="F122" s="12" t="s">
        <v>3</v>
      </c>
      <c r="G122" s="12" t="s">
        <v>90</v>
      </c>
      <c r="H122" s="12" t="s">
        <v>91</v>
      </c>
    </row>
    <row r="123" spans="2:10" ht="15.75">
      <c r="B123" s="22">
        <v>288</v>
      </c>
      <c r="C123" s="15">
        <v>1</v>
      </c>
      <c r="D123" s="15" t="str">
        <f>VLOOKUP($B123,'Mtg Entries'!$A$2:$I$300, 2)</f>
        <v>Amena</v>
      </c>
      <c r="E123" s="15" t="str">
        <f>VLOOKUP($B123,'Mtg Entries'!$A$2:$I$300, 3)</f>
        <v>Kofi</v>
      </c>
      <c r="F123" s="15" t="str">
        <f>VLOOKUP($B123,'Mtg Entries'!$A$2:$I$300, 4)</f>
        <v>Bristol &amp; West AC</v>
      </c>
      <c r="G123" s="10">
        <v>66.22</v>
      </c>
      <c r="H123" s="15" t="str">
        <f>VLOOKUP($B123,'Mtg Entries'!$A$2:$I$300, 6)</f>
        <v>SW</v>
      </c>
    </row>
    <row r="125" spans="2:10" ht="15.75" thickBot="1">
      <c r="B125" s="13" t="s">
        <v>11</v>
      </c>
      <c r="C125" s="16" t="s">
        <v>876</v>
      </c>
      <c r="D125" s="13" t="s">
        <v>8</v>
      </c>
      <c r="E125" s="16" t="str">
        <f>$L$6</f>
        <v>SM</v>
      </c>
      <c r="F125" s="13" t="s">
        <v>123</v>
      </c>
      <c r="G125" s="31" t="s">
        <v>135</v>
      </c>
      <c r="H125" s="35">
        <v>1.2</v>
      </c>
      <c r="I125" s="37" t="s">
        <v>136</v>
      </c>
      <c r="J125" s="20" t="s">
        <v>874</v>
      </c>
    </row>
    <row r="126" spans="2:10">
      <c r="C126" s="20"/>
    </row>
    <row r="127" spans="2:10">
      <c r="B127" s="12" t="s">
        <v>0</v>
      </c>
      <c r="C127" s="12" t="s">
        <v>10</v>
      </c>
      <c r="D127" s="12" t="s">
        <v>9</v>
      </c>
      <c r="E127" s="12"/>
      <c r="F127" s="12" t="s">
        <v>3</v>
      </c>
      <c r="G127" s="12" t="s">
        <v>90</v>
      </c>
      <c r="H127" s="12" t="s">
        <v>91</v>
      </c>
    </row>
    <row r="128" spans="2:10" ht="15.75">
      <c r="B128" s="22">
        <v>277</v>
      </c>
      <c r="C128" s="15">
        <v>1</v>
      </c>
      <c r="D128" s="15" t="str">
        <f>VLOOKUP($B128,'Mtg Entries'!$A$2:$I$300, 2)</f>
        <v>Ben</v>
      </c>
      <c r="E128" s="15" t="str">
        <f>VLOOKUP($B128,'Mtg Entries'!$A$2:$I$300, 3)</f>
        <v>Wells</v>
      </c>
      <c r="F128" s="15" t="str">
        <f>VLOOKUP($B128,'Mtg Entries'!$A$2:$I$300, 4)</f>
        <v>Yate &amp; District AC</v>
      </c>
      <c r="G128" s="10">
        <v>48.75</v>
      </c>
      <c r="H128" s="15" t="str">
        <f>VLOOKUP($B128,'Mtg Entries'!$A$2:$I$300, 6)</f>
        <v>SM</v>
      </c>
    </row>
    <row r="129" spans="2:10" ht="15.75">
      <c r="B129" s="22">
        <v>262</v>
      </c>
      <c r="C129" s="15">
        <v>2</v>
      </c>
      <c r="D129" s="15" t="str">
        <f>VLOOKUP($B129,'Mtg Entries'!$A$2:$I$300, 2)</f>
        <v>Matt</v>
      </c>
      <c r="E129" s="15" t="str">
        <f>VLOOKUP($B129,'Mtg Entries'!$A$2:$I$300, 3)</f>
        <v>Hogg</v>
      </c>
      <c r="F129" s="15" t="str">
        <f>VLOOKUP($B129,'Mtg Entries'!$A$2:$I$300, 4)</f>
        <v>North Somerset AC</v>
      </c>
      <c r="G129" s="10">
        <v>52.24</v>
      </c>
      <c r="H129" s="15" t="str">
        <f>VLOOKUP($B129,'Mtg Entries'!$A$2:$I$300, 6)</f>
        <v>SM</v>
      </c>
    </row>
    <row r="130" spans="2:10" ht="15.75">
      <c r="B130" s="22">
        <v>272</v>
      </c>
      <c r="C130" s="15">
        <v>3</v>
      </c>
      <c r="D130" s="15" t="str">
        <f>VLOOKUP($B130,'Mtg Entries'!$A$2:$I$300, 2)</f>
        <v>Michael</v>
      </c>
      <c r="E130" s="15" t="str">
        <f>VLOOKUP($B130,'Mtg Entries'!$A$2:$I$300, 3)</f>
        <v>Nickells</v>
      </c>
      <c r="F130" s="15" t="str">
        <f>VLOOKUP($B130,'Mtg Entries'!$A$2:$I$300, 4)</f>
        <v>Winchester &amp; District AC</v>
      </c>
      <c r="G130" s="10">
        <v>54.22</v>
      </c>
      <c r="H130" s="15" t="str">
        <f>VLOOKUP($B130,'Mtg Entries'!$A$2:$I$300, 6)</f>
        <v>SM</v>
      </c>
    </row>
    <row r="131" spans="2:10" ht="15.75">
      <c r="B131" s="22">
        <v>254</v>
      </c>
      <c r="C131" s="15">
        <v>4</v>
      </c>
      <c r="D131" s="15" t="str">
        <f>VLOOKUP($B131,'Mtg Entries'!$A$2:$I$300, 2)</f>
        <v>Alex</v>
      </c>
      <c r="E131" s="15" t="str">
        <f>VLOOKUP($B131,'Mtg Entries'!$A$2:$I$300, 3)</f>
        <v>Fields</v>
      </c>
      <c r="F131" s="15" t="str">
        <f>VLOOKUP($B131,'Mtg Entries'!$A$2:$I$300, 4)</f>
        <v>Bristol &amp; West AC</v>
      </c>
      <c r="G131" s="10">
        <v>55.17</v>
      </c>
      <c r="H131" s="15" t="str">
        <f>VLOOKUP($B131,'Mtg Entries'!$A$2:$I$300, 6)</f>
        <v>SM</v>
      </c>
    </row>
    <row r="132" spans="2:10" ht="15.75">
      <c r="B132" s="22">
        <v>218</v>
      </c>
      <c r="C132" s="15">
        <v>5</v>
      </c>
      <c r="D132" s="15" t="str">
        <f>VLOOKUP($B132,'Mtg Entries'!$A$2:$I$300, 2)</f>
        <v>Tyler</v>
      </c>
      <c r="E132" s="15" t="str">
        <f>VLOOKUP($B132,'Mtg Entries'!$A$2:$I$300, 3)</f>
        <v>Dau</v>
      </c>
      <c r="F132" s="15" t="str">
        <f>VLOOKUP($B132,'Mtg Entries'!$A$2:$I$300, 4)</f>
        <v>UWE ACCC</v>
      </c>
      <c r="G132" s="10">
        <v>60.76</v>
      </c>
      <c r="H132" s="15" t="str">
        <f>VLOOKUP($B132,'Mtg Entries'!$A$2:$I$300, 6)</f>
        <v>SM</v>
      </c>
    </row>
    <row r="133" spans="2:10" ht="15.75">
      <c r="B133" s="22">
        <v>251</v>
      </c>
      <c r="C133" s="15">
        <v>6</v>
      </c>
      <c r="D133" s="15" t="str">
        <f>VLOOKUP($B133,'Mtg Entries'!$A$2:$I$300, 2)</f>
        <v>Dougal</v>
      </c>
      <c r="E133" s="15" t="str">
        <f>VLOOKUP($B133,'Mtg Entries'!$A$2:$I$300, 3)</f>
        <v>Burden</v>
      </c>
      <c r="F133" s="15" t="str">
        <f>VLOOKUP($B133,'Mtg Entries'!$A$2:$I$300, 4)</f>
        <v>UWE ACCC</v>
      </c>
      <c r="G133" s="10">
        <v>62.68</v>
      </c>
      <c r="H133" s="15" t="str">
        <f>VLOOKUP($B133,'Mtg Entries'!$A$2:$I$300, 6)</f>
        <v>SM</v>
      </c>
    </row>
    <row r="135" spans="2:10" ht="15.75" thickBot="1">
      <c r="B135" s="13" t="s">
        <v>11</v>
      </c>
      <c r="C135" s="16" t="s">
        <v>877</v>
      </c>
      <c r="D135" s="13" t="s">
        <v>8</v>
      </c>
      <c r="E135" s="16" t="str">
        <f>$L$5</f>
        <v>SW</v>
      </c>
      <c r="F135" s="13" t="s">
        <v>123</v>
      </c>
      <c r="G135" s="31"/>
      <c r="H135" s="35"/>
      <c r="I135" s="37"/>
      <c r="J135" s="20" t="s">
        <v>874</v>
      </c>
    </row>
    <row r="136" spans="2:10">
      <c r="C136" s="20"/>
    </row>
    <row r="137" spans="2:10">
      <c r="B137" s="12" t="s">
        <v>0</v>
      </c>
      <c r="C137" s="12" t="s">
        <v>10</v>
      </c>
      <c r="D137" s="12" t="s">
        <v>9</v>
      </c>
      <c r="E137" s="12"/>
      <c r="F137" s="12" t="s">
        <v>3</v>
      </c>
      <c r="G137" s="12" t="s">
        <v>90</v>
      </c>
      <c r="H137" s="12" t="s">
        <v>91</v>
      </c>
    </row>
    <row r="138" spans="2:10">
      <c r="B138" s="11">
        <v>286</v>
      </c>
      <c r="C138" s="15">
        <v>1</v>
      </c>
      <c r="D138" s="15" t="str">
        <f>VLOOKUP($B138,'Mtg Entries'!$A$2:$I$300, 2)</f>
        <v>Louise</v>
      </c>
      <c r="E138" s="15" t="str">
        <f>VLOOKUP($B138,'Mtg Entries'!$A$2:$I$300, 3)</f>
        <v>Jeffries</v>
      </c>
      <c r="F138" s="15" t="str">
        <f>VLOOKUP($B138,'Mtg Entries'!$A$2:$I$300, 4)</f>
        <v>Team Bath AC</v>
      </c>
      <c r="G138" s="10" t="s">
        <v>890</v>
      </c>
      <c r="H138" s="15" t="str">
        <f>VLOOKUP($B138,'Mtg Entries'!$A$2:$I$300, 6)</f>
        <v>V60</v>
      </c>
    </row>
    <row r="140" spans="2:10" ht="15.75" thickBot="1">
      <c r="B140" s="13" t="s">
        <v>11</v>
      </c>
      <c r="C140" s="16" t="s">
        <v>877</v>
      </c>
      <c r="D140" s="13" t="s">
        <v>8</v>
      </c>
      <c r="E140" s="16" t="str">
        <f>$L$6</f>
        <v>SM</v>
      </c>
      <c r="F140" s="13" t="s">
        <v>123</v>
      </c>
      <c r="G140" s="31"/>
      <c r="H140" s="45"/>
      <c r="I140" s="46"/>
      <c r="J140" s="20" t="s">
        <v>874</v>
      </c>
    </row>
    <row r="141" spans="2:10">
      <c r="C141" s="20"/>
    </row>
    <row r="142" spans="2:10">
      <c r="B142" s="12" t="s">
        <v>0</v>
      </c>
      <c r="C142" s="12" t="s">
        <v>10</v>
      </c>
      <c r="D142" s="12" t="s">
        <v>9</v>
      </c>
      <c r="E142" s="12"/>
      <c r="F142" s="12" t="s">
        <v>3</v>
      </c>
      <c r="G142" s="12" t="s">
        <v>90</v>
      </c>
      <c r="H142" s="12" t="s">
        <v>91</v>
      </c>
    </row>
    <row r="143" spans="2:10" ht="15.75">
      <c r="B143" s="22">
        <v>262</v>
      </c>
      <c r="C143" s="15">
        <v>1</v>
      </c>
      <c r="D143" s="15" t="str">
        <f>VLOOKUP($B143,'Mtg Entries'!$A$2:$I$300, 2)</f>
        <v>Matt</v>
      </c>
      <c r="E143" s="15" t="str">
        <f>VLOOKUP($B143,'Mtg Entries'!$A$2:$I$300, 3)</f>
        <v>Hogg</v>
      </c>
      <c r="F143" s="15" t="str">
        <f>VLOOKUP($B143,'Mtg Entries'!$A$2:$I$300, 4)</f>
        <v>North Somerset AC</v>
      </c>
      <c r="G143" s="10" t="s">
        <v>916</v>
      </c>
      <c r="H143" s="15" t="str">
        <f>VLOOKUP($B143,'Mtg Entries'!$A$2:$I$300, 6)</f>
        <v>SM</v>
      </c>
    </row>
    <row r="144" spans="2:10" ht="15.75">
      <c r="B144" s="22">
        <v>255</v>
      </c>
      <c r="C144" s="15">
        <v>2</v>
      </c>
      <c r="D144" s="15" t="str">
        <f>VLOOKUP($B144,'Mtg Entries'!$A$2:$I$300, 2)</f>
        <v>Tom</v>
      </c>
      <c r="E144" s="15" t="str">
        <f>VLOOKUP($B144,'Mtg Entries'!$A$2:$I$300, 3)</f>
        <v>Foxon</v>
      </c>
      <c r="F144" s="15" t="str">
        <f>VLOOKUP($B144,'Mtg Entries'!$A$2:$I$300, 4)</f>
        <v>Bristol &amp; West AC</v>
      </c>
      <c r="G144" s="10" t="s">
        <v>917</v>
      </c>
      <c r="H144" s="15" t="str">
        <f>VLOOKUP($B144,'Mtg Entries'!$A$2:$I$300, 6)</f>
        <v>SM</v>
      </c>
    </row>
    <row r="145" spans="2:10" ht="15.75">
      <c r="B145" s="22">
        <v>218</v>
      </c>
      <c r="C145" s="15">
        <v>3</v>
      </c>
      <c r="D145" s="15" t="str">
        <f>VLOOKUP($B145,'Mtg Entries'!$A$2:$I$300, 2)</f>
        <v>Tyler</v>
      </c>
      <c r="E145" s="15" t="str">
        <f>VLOOKUP($B145,'Mtg Entries'!$A$2:$I$300, 3)</f>
        <v>Dau</v>
      </c>
      <c r="F145" s="15" t="str">
        <f>VLOOKUP($B145,'Mtg Entries'!$A$2:$I$300, 4)</f>
        <v>UWE ACCC</v>
      </c>
      <c r="G145" s="10" t="s">
        <v>918</v>
      </c>
      <c r="H145" s="15" t="str">
        <f>VLOOKUP($B145,'Mtg Entries'!$A$2:$I$300, 6)</f>
        <v>SM</v>
      </c>
    </row>
    <row r="146" spans="2:10" ht="15.75">
      <c r="B146" s="22">
        <v>266</v>
      </c>
      <c r="C146" s="15">
        <v>4</v>
      </c>
      <c r="D146" s="15" t="str">
        <f>VLOOKUP($B146,'Mtg Entries'!$A$2:$I$300, 2)</f>
        <v>Sam</v>
      </c>
      <c r="E146" s="15" t="str">
        <f>VLOOKUP($B146,'Mtg Entries'!$A$2:$I$300, 3)</f>
        <v>Johnson</v>
      </c>
      <c r="F146" s="15" t="str">
        <f>VLOOKUP($B146,'Mtg Entries'!$A$2:$I$300, 4)</f>
        <v>Bristol &amp; West AC</v>
      </c>
      <c r="G146" s="10" t="s">
        <v>919</v>
      </c>
      <c r="H146" s="15" t="str">
        <f>VLOOKUP($B146,'Mtg Entries'!$A$2:$I$300, 6)</f>
        <v>SM</v>
      </c>
    </row>
    <row r="147" spans="2:10" ht="15.75">
      <c r="B147" s="22">
        <v>261</v>
      </c>
      <c r="C147" s="15">
        <v>5</v>
      </c>
      <c r="D147" s="15" t="str">
        <f>VLOOKUP($B147,'Mtg Entries'!$A$2:$I$300, 2)</f>
        <v>James</v>
      </c>
      <c r="E147" s="15" t="str">
        <f>VLOOKUP($B147,'Mtg Entries'!$A$2:$I$300, 3)</f>
        <v>Hodge</v>
      </c>
      <c r="F147" s="15" t="str">
        <f>VLOOKUP($B147,'Mtg Entries'!$A$2:$I$300, 4)</f>
        <v>Bristol &amp; West AC</v>
      </c>
      <c r="G147" s="10" t="s">
        <v>920</v>
      </c>
      <c r="H147" s="15" t="str">
        <f>VLOOKUP($B147,'Mtg Entries'!$A$2:$I$300, 6)</f>
        <v>V50</v>
      </c>
    </row>
    <row r="149" spans="2:10" ht="15.75" thickBot="1">
      <c r="B149" s="13" t="s">
        <v>11</v>
      </c>
      <c r="C149" s="16" t="s">
        <v>911</v>
      </c>
      <c r="D149" s="13" t="s">
        <v>8</v>
      </c>
      <c r="E149" s="16" t="str">
        <f>$L$5</f>
        <v>SW</v>
      </c>
      <c r="F149" s="13" t="s">
        <v>123</v>
      </c>
      <c r="G149" s="31"/>
      <c r="H149" s="45"/>
      <c r="I149" s="37"/>
      <c r="J149" s="20" t="s">
        <v>874</v>
      </c>
    </row>
    <row r="150" spans="2:10">
      <c r="C150" s="20"/>
    </row>
    <row r="151" spans="2:10">
      <c r="B151" s="12" t="s">
        <v>0</v>
      </c>
      <c r="C151" s="12" t="s">
        <v>10</v>
      </c>
      <c r="D151" s="12" t="s">
        <v>9</v>
      </c>
      <c r="E151" s="12"/>
      <c r="F151" s="12" t="s">
        <v>3</v>
      </c>
      <c r="G151" s="12" t="s">
        <v>90</v>
      </c>
      <c r="H151" s="12" t="s">
        <v>91</v>
      </c>
    </row>
    <row r="152" spans="2:10" ht="15.75">
      <c r="B152" s="22">
        <v>282</v>
      </c>
      <c r="C152" s="15">
        <v>1</v>
      </c>
      <c r="D152" s="15" t="str">
        <f>VLOOKUP($B152,'Mtg Entries'!$A$2:$I$300, 2)</f>
        <v>Anna</v>
      </c>
      <c r="E152" s="15" t="str">
        <f>VLOOKUP($B152,'Mtg Entries'!$A$2:$I$300, 3)</f>
        <v>Ford</v>
      </c>
      <c r="F152" s="15" t="str">
        <f>VLOOKUP($B152,'Mtg Entries'!$A$2:$I$300, 4)</f>
        <v>Bristol &amp; West AC</v>
      </c>
      <c r="G152" s="10" t="s">
        <v>862</v>
      </c>
      <c r="H152" s="15" t="str">
        <f>VLOOKUP($B152,'Mtg Entries'!$A$2:$I$300, 6)</f>
        <v>SW</v>
      </c>
    </row>
    <row r="153" spans="2:10" ht="15.75">
      <c r="B153" s="22">
        <v>279</v>
      </c>
      <c r="C153" s="15">
        <v>2</v>
      </c>
      <c r="D153" s="15" t="str">
        <f>VLOOKUP($B153,'Mtg Entries'!$A$2:$I$300, 2)</f>
        <v>Tamsin</v>
      </c>
      <c r="E153" s="15" t="str">
        <f>VLOOKUP($B153,'Mtg Entries'!$A$2:$I$300, 3)</f>
        <v>Chick</v>
      </c>
      <c r="F153" s="15" t="str">
        <f>VLOOKUP($B153,'Mtg Entries'!$A$2:$I$300, 4)</f>
        <v>Yate &amp; District AC</v>
      </c>
      <c r="G153" s="10" t="s">
        <v>863</v>
      </c>
      <c r="H153" s="15" t="str">
        <f>VLOOKUP($B153,'Mtg Entries'!$A$2:$I$300, 6)</f>
        <v>V40</v>
      </c>
    </row>
    <row r="155" spans="2:10" ht="15.75" thickBot="1">
      <c r="B155" s="13" t="s">
        <v>11</v>
      </c>
      <c r="C155" s="16" t="s">
        <v>911</v>
      </c>
      <c r="D155" s="13" t="s">
        <v>8</v>
      </c>
      <c r="E155" s="16" t="str">
        <f>$L$6</f>
        <v>SM</v>
      </c>
      <c r="F155" s="13" t="s">
        <v>123</v>
      </c>
      <c r="G155" s="31"/>
      <c r="H155" s="45"/>
      <c r="I155" s="46"/>
      <c r="J155" s="20" t="s">
        <v>874</v>
      </c>
    </row>
    <row r="156" spans="2:10">
      <c r="C156" s="20"/>
    </row>
    <row r="157" spans="2:10">
      <c r="B157" s="12" t="s">
        <v>0</v>
      </c>
      <c r="C157" s="12" t="s">
        <v>10</v>
      </c>
      <c r="D157" s="12" t="s">
        <v>9</v>
      </c>
      <c r="E157" s="12"/>
      <c r="F157" s="12" t="s">
        <v>3</v>
      </c>
      <c r="G157" s="12" t="s">
        <v>90</v>
      </c>
      <c r="H157" s="12" t="s">
        <v>91</v>
      </c>
    </row>
    <row r="158" spans="2:10" ht="15.75">
      <c r="B158" s="22">
        <v>253</v>
      </c>
      <c r="C158" s="15">
        <v>1</v>
      </c>
      <c r="D158" s="15" t="str">
        <f>VLOOKUP($B158,'Mtg Entries'!$A$2:$I$300, 2)</f>
        <v>Elliott</v>
      </c>
      <c r="E158" s="15" t="str">
        <f>VLOOKUP($B158,'Mtg Entries'!$A$2:$I$300, 3)</f>
        <v>Chard</v>
      </c>
      <c r="F158" s="15" t="str">
        <f>VLOOKUP($B158,'Mtg Entries'!$A$2:$I$300, 4)</f>
        <v>Yate &amp; District AC</v>
      </c>
      <c r="G158" s="10" t="s">
        <v>866</v>
      </c>
      <c r="H158" s="15" t="str">
        <f>VLOOKUP($B158,'Mtg Entries'!$A$2:$I$300, 6)</f>
        <v>SM</v>
      </c>
    </row>
    <row r="159" spans="2:10" ht="15.75">
      <c r="B159" s="22">
        <v>259</v>
      </c>
      <c r="C159" s="15">
        <v>2</v>
      </c>
      <c r="D159" s="15" t="str">
        <f>VLOOKUP($B159,'Mtg Entries'!$A$2:$I$300, 2)</f>
        <v>Greg</v>
      </c>
      <c r="E159" s="15" t="str">
        <f>VLOOKUP($B159,'Mtg Entries'!$A$2:$I$300, 3)</f>
        <v>Hayward</v>
      </c>
      <c r="F159" s="15" t="str">
        <f>VLOOKUP($B159,'Mtg Entries'!$A$2:$I$300, 4)</f>
        <v>Yate &amp; District AC</v>
      </c>
      <c r="G159" s="10" t="s">
        <v>867</v>
      </c>
      <c r="H159" s="15" t="str">
        <f>VLOOKUP($B159,'Mtg Entries'!$A$2:$I$300, 6)</f>
        <v>SM</v>
      </c>
    </row>
    <row r="160" spans="2:10" ht="15.75">
      <c r="B160" s="22">
        <v>270</v>
      </c>
      <c r="C160" s="15">
        <v>3</v>
      </c>
      <c r="D160" s="15" t="str">
        <f>VLOOKUP($B160,'Mtg Entries'!$A$2:$I$300, 2)</f>
        <v>Ben</v>
      </c>
      <c r="E160" s="15" t="str">
        <f>VLOOKUP($B160,'Mtg Entries'!$A$2:$I$300, 3)</f>
        <v>Maliphant</v>
      </c>
      <c r="F160" s="15" t="str">
        <f>VLOOKUP($B160,'Mtg Entries'!$A$2:$I$300, 4)</f>
        <v>Bristol &amp; West AC</v>
      </c>
      <c r="G160" s="10" t="s">
        <v>868</v>
      </c>
      <c r="H160" s="15" t="str">
        <f>VLOOKUP($B160,'Mtg Entries'!$A$2:$I$300, 6)</f>
        <v>SM</v>
      </c>
    </row>
    <row r="161" spans="2:10" ht="15.75">
      <c r="B161" s="22">
        <v>258</v>
      </c>
      <c r="C161" s="15">
        <v>4</v>
      </c>
      <c r="D161" s="15" t="str">
        <f>VLOOKUP($B161,'Mtg Entries'!$A$2:$I$300, 2)</f>
        <v>Anthony</v>
      </c>
      <c r="E161" s="15" t="str">
        <f>VLOOKUP($B161,'Mtg Entries'!$A$2:$I$300, 3)</f>
        <v>Glover</v>
      </c>
      <c r="F161" s="15" t="str">
        <f>VLOOKUP($B161,'Mtg Entries'!$A$2:$I$300, 4)</f>
        <v>Yate &amp; District AC</v>
      </c>
      <c r="G161" s="10" t="s">
        <v>872</v>
      </c>
      <c r="H161" s="15" t="str">
        <f>VLOOKUP($B161,'Mtg Entries'!$A$2:$I$300, 6)</f>
        <v>V45</v>
      </c>
    </row>
    <row r="162" spans="2:10" ht="15.75">
      <c r="B162" s="22">
        <v>218</v>
      </c>
      <c r="C162" s="15">
        <v>5</v>
      </c>
      <c r="D162" s="15" t="str">
        <f>VLOOKUP($B162,'Mtg Entries'!$A$2:$I$300, 2)</f>
        <v>Tyler</v>
      </c>
      <c r="E162" s="15" t="str">
        <f>VLOOKUP($B162,'Mtg Entries'!$A$2:$I$300, 3)</f>
        <v>Dau</v>
      </c>
      <c r="F162" s="15" t="str">
        <f>VLOOKUP($B162,'Mtg Entries'!$A$2:$I$300, 4)</f>
        <v>UWE ACCC</v>
      </c>
      <c r="G162" s="10" t="s">
        <v>865</v>
      </c>
      <c r="H162" s="15" t="str">
        <f>VLOOKUP($B162,'Mtg Entries'!$A$2:$I$300, 6)</f>
        <v>SM</v>
      </c>
    </row>
    <row r="163" spans="2:10" ht="15.75">
      <c r="B163" s="22">
        <v>247</v>
      </c>
      <c r="C163" s="15">
        <v>6</v>
      </c>
      <c r="D163" s="15" t="str">
        <f>VLOOKUP($B163,'Mtg Entries'!$A$2:$I$300, 2)</f>
        <v>Philip</v>
      </c>
      <c r="E163" s="15" t="str">
        <f>VLOOKUP($B163,'Mtg Entries'!$A$2:$I$300, 3)</f>
        <v>Blackburn</v>
      </c>
      <c r="F163" s="15" t="str">
        <f>VLOOKUP($B163,'Mtg Entries'!$A$2:$I$300, 4)</f>
        <v>Thornbury RC</v>
      </c>
      <c r="G163" s="10" t="s">
        <v>869</v>
      </c>
      <c r="H163" s="15" t="str">
        <f>VLOOKUP($B163,'Mtg Entries'!$A$2:$I$300, 6)</f>
        <v>SM</v>
      </c>
    </row>
    <row r="164" spans="2:10" ht="15.75">
      <c r="B164" s="22">
        <v>251</v>
      </c>
      <c r="C164" s="15">
        <v>7</v>
      </c>
      <c r="D164" s="15" t="str">
        <f>VLOOKUP($B164,'Mtg Entries'!$A$2:$I$300, 2)</f>
        <v>Dougal</v>
      </c>
      <c r="E164" s="15" t="str">
        <f>VLOOKUP($B164,'Mtg Entries'!$A$2:$I$300, 3)</f>
        <v>Burden</v>
      </c>
      <c r="F164" s="15" t="str">
        <f>VLOOKUP($B164,'Mtg Entries'!$A$2:$I$300, 4)</f>
        <v>UWE ACCC</v>
      </c>
      <c r="G164" s="10" t="s">
        <v>870</v>
      </c>
      <c r="H164" s="15" t="str">
        <f>VLOOKUP($B164,'Mtg Entries'!$A$2:$I$300, 6)</f>
        <v>SM</v>
      </c>
    </row>
    <row r="165" spans="2:10" ht="15.75">
      <c r="B165" s="22">
        <v>261</v>
      </c>
      <c r="C165" s="15">
        <v>8</v>
      </c>
      <c r="D165" s="15" t="str">
        <f>VLOOKUP($B165,'Mtg Entries'!$A$2:$I$300, 2)</f>
        <v>James</v>
      </c>
      <c r="E165" s="15" t="str">
        <f>VLOOKUP($B165,'Mtg Entries'!$A$2:$I$300, 3)</f>
        <v>Hodge</v>
      </c>
      <c r="F165" s="15" t="str">
        <f>VLOOKUP($B165,'Mtg Entries'!$A$2:$I$300, 4)</f>
        <v>Bristol &amp; West AC</v>
      </c>
      <c r="G165" s="10" t="s">
        <v>871</v>
      </c>
      <c r="H165" s="15" t="str">
        <f>VLOOKUP($B165,'Mtg Entries'!$A$2:$I$300, 6)</f>
        <v>V50</v>
      </c>
    </row>
    <row r="166" spans="2:10" ht="15.75">
      <c r="B166" s="22">
        <v>256</v>
      </c>
      <c r="C166" s="15">
        <v>9</v>
      </c>
      <c r="D166" s="15" t="str">
        <f>VLOOKUP($B166,'Mtg Entries'!$A$2:$I$300, 2)</f>
        <v>Ian</v>
      </c>
      <c r="E166" s="15" t="str">
        <f>VLOOKUP($B166,'Mtg Entries'!$A$2:$I$300, 3)</f>
        <v>Gawinowski</v>
      </c>
      <c r="F166" s="15" t="str">
        <f>VLOOKUP($B166,'Mtg Entries'!$A$2:$I$300, 4)</f>
        <v>Yate &amp; District AC</v>
      </c>
      <c r="G166" s="10" t="s">
        <v>873</v>
      </c>
      <c r="H166" s="15" t="str">
        <f>VLOOKUP($B166,'Mtg Entries'!$A$2:$I$300, 6)</f>
        <v>V45</v>
      </c>
    </row>
    <row r="168" spans="2:10" ht="15.75" thickBot="1">
      <c r="B168" s="13" t="s">
        <v>11</v>
      </c>
      <c r="C168" s="16" t="s">
        <v>133</v>
      </c>
      <c r="D168" s="13" t="s">
        <v>8</v>
      </c>
      <c r="E168" s="16" t="str">
        <f>$L$5</f>
        <v>SW</v>
      </c>
      <c r="F168" s="13" t="s">
        <v>123</v>
      </c>
      <c r="G168" s="31"/>
      <c r="H168" s="45"/>
      <c r="I168" s="46"/>
      <c r="J168" s="20" t="s">
        <v>874</v>
      </c>
    </row>
    <row r="169" spans="2:10">
      <c r="C169" s="20"/>
    </row>
    <row r="170" spans="2:10">
      <c r="B170" s="12" t="s">
        <v>0</v>
      </c>
      <c r="C170" s="12" t="s">
        <v>10</v>
      </c>
      <c r="D170" s="12" t="s">
        <v>9</v>
      </c>
      <c r="E170" s="12"/>
      <c r="F170" s="12" t="s">
        <v>3</v>
      </c>
      <c r="G170" s="12" t="s">
        <v>90</v>
      </c>
      <c r="H170" s="12" t="s">
        <v>91</v>
      </c>
    </row>
    <row r="171" spans="2:10">
      <c r="B171" s="11">
        <v>279</v>
      </c>
      <c r="C171" s="15">
        <v>1</v>
      </c>
      <c r="D171" s="15" t="str">
        <f>VLOOKUP($B171,'Mtg Entries'!$A$2:$I$300, 2)</f>
        <v>Tamsin</v>
      </c>
      <c r="E171" s="15" t="str">
        <f>VLOOKUP($B171,'Mtg Entries'!$A$2:$I$300, 3)</f>
        <v>Chick</v>
      </c>
      <c r="F171" s="15" t="str">
        <f>VLOOKUP($B171,'Mtg Entries'!$A$2:$I$300, 4)</f>
        <v>Yate &amp; District AC</v>
      </c>
      <c r="G171" s="10" t="s">
        <v>819</v>
      </c>
      <c r="H171" s="15" t="str">
        <f>VLOOKUP($B171,'Mtg Entries'!$A$2:$I$300, 6)</f>
        <v>V40</v>
      </c>
    </row>
    <row r="173" spans="2:10" ht="15.75" thickBot="1">
      <c r="B173" s="13" t="s">
        <v>11</v>
      </c>
      <c r="C173" s="16" t="s">
        <v>913</v>
      </c>
      <c r="D173" s="13" t="s">
        <v>8</v>
      </c>
      <c r="E173" s="16" t="str">
        <f>$L$6</f>
        <v>SM</v>
      </c>
      <c r="F173" s="13" t="s">
        <v>123</v>
      </c>
      <c r="G173" s="31"/>
      <c r="H173" s="35"/>
      <c r="I173" s="37"/>
      <c r="J173" s="20" t="s">
        <v>874</v>
      </c>
    </row>
    <row r="174" spans="2:10">
      <c r="C174" s="20"/>
    </row>
    <row r="175" spans="2:10">
      <c r="B175" s="12" t="s">
        <v>0</v>
      </c>
      <c r="C175" s="12" t="s">
        <v>10</v>
      </c>
      <c r="D175" s="12" t="s">
        <v>9</v>
      </c>
      <c r="E175" s="12"/>
      <c r="F175" s="12" t="s">
        <v>3</v>
      </c>
      <c r="G175" s="12" t="s">
        <v>90</v>
      </c>
      <c r="H175" s="12" t="s">
        <v>91</v>
      </c>
    </row>
    <row r="176" spans="2:10" ht="15.75">
      <c r="B176" s="22">
        <v>257</v>
      </c>
      <c r="C176" s="15">
        <v>1</v>
      </c>
      <c r="D176" s="15" t="str">
        <f>VLOOKUP($B176,'Mtg Entries'!$A$2:$I$300, 2)</f>
        <v>Lee</v>
      </c>
      <c r="E176" s="15" t="str">
        <f>VLOOKUP($B176,'Mtg Entries'!$A$2:$I$300, 3)</f>
        <v>Gawler</v>
      </c>
      <c r="F176" s="15" t="str">
        <f>VLOOKUP($B176,'Mtg Entries'!$A$2:$I$300, 4)</f>
        <v>Bristol &amp; West AC</v>
      </c>
      <c r="G176" s="10" t="s">
        <v>820</v>
      </c>
      <c r="H176" s="15" t="str">
        <f>VLOOKUP($B176,'Mtg Entries'!$A$2:$I$300, 6)</f>
        <v>SM</v>
      </c>
    </row>
    <row r="177" spans="2:8" ht="15.75">
      <c r="B177" s="22">
        <v>251</v>
      </c>
      <c r="C177" s="15">
        <v>2</v>
      </c>
      <c r="D177" s="15" t="str">
        <f>VLOOKUP($B177,'Mtg Entries'!$A$2:$I$300, 2)</f>
        <v>Dougal</v>
      </c>
      <c r="E177" s="15" t="str">
        <f>VLOOKUP($B177,'Mtg Entries'!$A$2:$I$300, 3)</f>
        <v>Burden</v>
      </c>
      <c r="F177" s="15" t="str">
        <f>VLOOKUP($B177,'Mtg Entries'!$A$2:$I$300, 4)</f>
        <v>UWE ACCC</v>
      </c>
      <c r="G177" s="10" t="s">
        <v>821</v>
      </c>
      <c r="H177" s="15" t="str">
        <f>VLOOKUP($B177,'Mtg Entries'!$A$2:$I$300, 6)</f>
        <v>SM</v>
      </c>
    </row>
    <row r="178" spans="2:8" ht="15.75">
      <c r="B178" s="22">
        <v>218</v>
      </c>
      <c r="C178" s="15">
        <v>3</v>
      </c>
      <c r="D178" s="15" t="str">
        <f>VLOOKUP($B178,'Mtg Entries'!$A$2:$I$300, 2)</f>
        <v>Tyler</v>
      </c>
      <c r="E178" s="15" t="str">
        <f>VLOOKUP($B178,'Mtg Entries'!$A$2:$I$300, 3)</f>
        <v>Dau</v>
      </c>
      <c r="F178" s="15" t="str">
        <f>VLOOKUP($B178,'Mtg Entries'!$A$2:$I$300, 4)</f>
        <v>UWE ACCC</v>
      </c>
      <c r="G178" s="10" t="s">
        <v>818</v>
      </c>
      <c r="H178" s="15" t="str">
        <f>VLOOKUP($B178,'Mtg Entries'!$A$2:$I$300, 6)</f>
        <v>SM</v>
      </c>
    </row>
    <row r="179" spans="2:8" ht="15.75">
      <c r="B179" s="22">
        <v>256</v>
      </c>
      <c r="C179" s="15">
        <v>4</v>
      </c>
      <c r="D179" s="15" t="str">
        <f>VLOOKUP($B179,'Mtg Entries'!$A$2:$I$300, 2)</f>
        <v>Ian</v>
      </c>
      <c r="E179" s="15" t="str">
        <f>VLOOKUP($B179,'Mtg Entries'!$A$2:$I$300, 3)</f>
        <v>Gawinowski</v>
      </c>
      <c r="F179" s="15" t="str">
        <f>VLOOKUP($B179,'Mtg Entries'!$A$2:$I$300, 4)</f>
        <v>Yate &amp; District AC</v>
      </c>
      <c r="G179" s="10" t="s">
        <v>822</v>
      </c>
      <c r="H179" s="15" t="str">
        <f>VLOOKUP($B179,'Mtg Entries'!$A$2:$I$300, 6)</f>
        <v>V45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59"/>
  <sheetViews>
    <sheetView workbookViewId="0">
      <selection activeCell="N38" sqref="N38"/>
    </sheetView>
  </sheetViews>
  <sheetFormatPr defaultRowHeight="15"/>
  <cols>
    <col min="2" max="2" width="46" customWidth="1"/>
  </cols>
  <sheetData>
    <row r="1" spans="2:4">
      <c r="B1" t="s">
        <v>77</v>
      </c>
      <c r="D1" t="s">
        <v>78</v>
      </c>
    </row>
    <row r="3" spans="2:4">
      <c r="B3" s="9" t="s">
        <v>88</v>
      </c>
      <c r="D3" t="s">
        <v>22</v>
      </c>
    </row>
    <row r="4" spans="2:4">
      <c r="B4" s="9" t="s">
        <v>29</v>
      </c>
      <c r="D4" t="s">
        <v>17</v>
      </c>
    </row>
    <row r="5" spans="2:4">
      <c r="B5" s="9" t="s">
        <v>42</v>
      </c>
      <c r="D5" t="s">
        <v>21</v>
      </c>
    </row>
    <row r="6" spans="2:4">
      <c r="B6" t="s">
        <v>82</v>
      </c>
      <c r="D6" t="s">
        <v>23</v>
      </c>
    </row>
    <row r="7" spans="2:4">
      <c r="B7" s="9" t="s">
        <v>89</v>
      </c>
      <c r="D7" t="s">
        <v>19</v>
      </c>
    </row>
    <row r="8" spans="2:4">
      <c r="B8" s="9" t="s">
        <v>93</v>
      </c>
      <c r="D8" t="s">
        <v>16</v>
      </c>
    </row>
    <row r="9" spans="2:4">
      <c r="B9" s="8" t="s">
        <v>102</v>
      </c>
      <c r="D9" t="s">
        <v>45</v>
      </c>
    </row>
    <row r="10" spans="2:4">
      <c r="B10" s="9" t="s">
        <v>53</v>
      </c>
      <c r="D10" t="s">
        <v>34</v>
      </c>
    </row>
    <row r="11" spans="2:4">
      <c r="B11" s="9" t="s">
        <v>52</v>
      </c>
      <c r="D11" t="s">
        <v>30</v>
      </c>
    </row>
    <row r="12" spans="2:4">
      <c r="B12" s="9" t="s">
        <v>47</v>
      </c>
      <c r="D12" t="s">
        <v>37</v>
      </c>
    </row>
    <row r="13" spans="2:4">
      <c r="B13" s="9" t="s">
        <v>32</v>
      </c>
      <c r="D13" t="s">
        <v>27</v>
      </c>
    </row>
    <row r="14" spans="2:4">
      <c r="B14" s="9" t="s">
        <v>41</v>
      </c>
      <c r="D14" t="s">
        <v>26</v>
      </c>
    </row>
    <row r="15" spans="2:4">
      <c r="B15" s="9" t="s">
        <v>51</v>
      </c>
      <c r="D15" t="s">
        <v>7</v>
      </c>
    </row>
    <row r="16" spans="2:4">
      <c r="B16" s="9" t="s">
        <v>54</v>
      </c>
      <c r="D16" t="s">
        <v>13</v>
      </c>
    </row>
    <row r="17" spans="2:4">
      <c r="B17" s="9" t="s">
        <v>65</v>
      </c>
      <c r="D17" t="s">
        <v>66</v>
      </c>
    </row>
    <row r="18" spans="2:4">
      <c r="B18" s="9" t="s">
        <v>62</v>
      </c>
      <c r="D18" t="s">
        <v>67</v>
      </c>
    </row>
    <row r="19" spans="2:4">
      <c r="B19" t="s">
        <v>80</v>
      </c>
      <c r="D19" t="s">
        <v>28</v>
      </c>
    </row>
    <row r="20" spans="2:4">
      <c r="B20" t="s">
        <v>83</v>
      </c>
      <c r="D20" t="s">
        <v>68</v>
      </c>
    </row>
    <row r="21" spans="2:4">
      <c r="B21" s="9" t="s">
        <v>38</v>
      </c>
      <c r="D21" t="s">
        <v>46</v>
      </c>
    </row>
    <row r="22" spans="2:4">
      <c r="B22" t="s">
        <v>81</v>
      </c>
      <c r="D22" t="s">
        <v>69</v>
      </c>
    </row>
    <row r="23" spans="2:4">
      <c r="B23" s="9" t="s">
        <v>49</v>
      </c>
      <c r="D23" t="s">
        <v>75</v>
      </c>
    </row>
    <row r="24" spans="2:4">
      <c r="B24" s="9" t="s">
        <v>55</v>
      </c>
      <c r="D24" t="s">
        <v>70</v>
      </c>
    </row>
    <row r="25" spans="2:4">
      <c r="B25" s="9" t="s">
        <v>56</v>
      </c>
      <c r="D25" t="s">
        <v>71</v>
      </c>
    </row>
    <row r="26" spans="2:4">
      <c r="B26" s="9" t="s">
        <v>31</v>
      </c>
      <c r="D26" t="s">
        <v>72</v>
      </c>
    </row>
    <row r="27" spans="2:4">
      <c r="B27" s="9" t="s">
        <v>57</v>
      </c>
      <c r="D27" t="s">
        <v>73</v>
      </c>
    </row>
    <row r="28" spans="2:4">
      <c r="B28" s="9" t="s">
        <v>50</v>
      </c>
      <c r="D28" t="s">
        <v>74</v>
      </c>
    </row>
    <row r="29" spans="2:4">
      <c r="B29" s="9" t="s">
        <v>58</v>
      </c>
      <c r="D29" t="s">
        <v>15</v>
      </c>
    </row>
    <row r="30" spans="2:4">
      <c r="B30" s="17" t="s">
        <v>106</v>
      </c>
      <c r="D30" t="s">
        <v>76</v>
      </c>
    </row>
    <row r="31" spans="2:4">
      <c r="B31" s="17" t="s">
        <v>107</v>
      </c>
    </row>
    <row r="32" spans="2:4">
      <c r="B32" s="17" t="s">
        <v>103</v>
      </c>
    </row>
    <row r="33" spans="2:2">
      <c r="B33" s="9" t="s">
        <v>59</v>
      </c>
    </row>
    <row r="34" spans="2:2">
      <c r="B34" s="9" t="s">
        <v>60</v>
      </c>
    </row>
    <row r="35" spans="2:2">
      <c r="B35" s="9" t="s">
        <v>35</v>
      </c>
    </row>
    <row r="36" spans="2:2">
      <c r="B36" s="9" t="s">
        <v>20</v>
      </c>
    </row>
    <row r="37" spans="2:2">
      <c r="B37" s="9" t="s">
        <v>94</v>
      </c>
    </row>
    <row r="38" spans="2:2">
      <c r="B38" s="8" t="s">
        <v>95</v>
      </c>
    </row>
    <row r="39" spans="2:2">
      <c r="B39" s="9" t="s">
        <v>40</v>
      </c>
    </row>
    <row r="40" spans="2:2">
      <c r="B40" s="9" t="s">
        <v>84</v>
      </c>
    </row>
    <row r="41" spans="2:2">
      <c r="B41" s="9" t="s">
        <v>61</v>
      </c>
    </row>
    <row r="42" spans="2:2">
      <c r="B42" s="8" t="s">
        <v>85</v>
      </c>
    </row>
    <row r="43" spans="2:2">
      <c r="B43" s="9" t="s">
        <v>25</v>
      </c>
    </row>
    <row r="44" spans="2:2">
      <c r="B44" s="9" t="s">
        <v>63</v>
      </c>
    </row>
    <row r="45" spans="2:2">
      <c r="B45" s="8" t="s">
        <v>105</v>
      </c>
    </row>
    <row r="46" spans="2:2">
      <c r="B46" s="9" t="s">
        <v>43</v>
      </c>
    </row>
    <row r="47" spans="2:2">
      <c r="B47" s="9" t="s">
        <v>24</v>
      </c>
    </row>
    <row r="48" spans="2:2">
      <c r="B48" s="8" t="s">
        <v>104</v>
      </c>
    </row>
    <row r="49" spans="2:2">
      <c r="B49" s="9" t="s">
        <v>64</v>
      </c>
    </row>
    <row r="50" spans="2:2">
      <c r="B50" s="9" t="s">
        <v>18</v>
      </c>
    </row>
    <row r="51" spans="2:2">
      <c r="B51" s="9" t="s">
        <v>48</v>
      </c>
    </row>
    <row r="52" spans="2:2">
      <c r="B52" s="9" t="s">
        <v>39</v>
      </c>
    </row>
    <row r="53" spans="2:2">
      <c r="B53" s="9" t="s">
        <v>79</v>
      </c>
    </row>
    <row r="54" spans="2:2">
      <c r="B54" s="9" t="s">
        <v>33</v>
      </c>
    </row>
    <row r="55" spans="2:2">
      <c r="B55" s="9" t="s">
        <v>44</v>
      </c>
    </row>
    <row r="56" spans="2:2">
      <c r="B56" s="9" t="s">
        <v>92</v>
      </c>
    </row>
    <row r="57" spans="2:2">
      <c r="B57" s="9" t="s">
        <v>14</v>
      </c>
    </row>
    <row r="58" spans="2:2">
      <c r="B58" s="9" t="s">
        <v>36</v>
      </c>
    </row>
    <row r="59" spans="2:2">
      <c r="B59" s="9" t="s">
        <v>86</v>
      </c>
    </row>
  </sheetData>
  <dataValidations count="3">
    <dataValidation type="list" showDropDown="1" showInputMessage="1" showErrorMessage="1" sqref="D3:D30">
      <formula1>Age_categories</formula1>
    </dataValidation>
    <dataValidation type="list" showDropDown="1" sqref="B10:B18 B21 B4:B5 B39:B41 B57 B43:B44 B33:B36 B23:B29 B49:B55 B46:B47">
      <formula1>Club_names</formula1>
    </dataValidation>
    <dataValidation type="list" errorStyle="information" allowBlank="1" sqref="B59 B56 B7:B8">
      <formula1>Clubs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Mtg Entries</vt:lpstr>
      <vt:lpstr>U13 Results</vt:lpstr>
      <vt:lpstr>U15 Results</vt:lpstr>
      <vt:lpstr>U17 Results</vt:lpstr>
      <vt:lpstr>U20 Results</vt:lpstr>
      <vt:lpstr>Seniors Results</vt:lpstr>
      <vt:lpstr>Lists</vt:lpstr>
      <vt:lpstr>Age_categories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Grant</dc:creator>
  <cp:lastModifiedBy>Admin</cp:lastModifiedBy>
  <cp:lastPrinted>2022-05-13T17:01:00Z</cp:lastPrinted>
  <dcterms:created xsi:type="dcterms:W3CDTF">2017-04-22T10:07:00Z</dcterms:created>
  <dcterms:modified xsi:type="dcterms:W3CDTF">2022-05-29T14:06:42Z</dcterms:modified>
</cp:coreProperties>
</file>