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esktop\JohnDeaton\WebSource\Avon\Results\"/>
    </mc:Choice>
  </mc:AlternateContent>
  <xr:revisionPtr revIDLastSave="0" documentId="8_{8C6D07A5-544A-4F30-B520-B9AF2BE6A28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tg Entries" sheetId="7" r:id="rId1"/>
    <sheet name="U13 Track Results" sheetId="2" r:id="rId2"/>
    <sheet name="U15 Track Results" sheetId="13" r:id="rId3"/>
    <sheet name="U17 Track Results" sheetId="14" r:id="rId4"/>
    <sheet name=" Field Results - all ages" sheetId="15" r:id="rId5"/>
    <sheet name="Lists" sheetId="4" r:id="rId6"/>
  </sheets>
  <definedNames>
    <definedName name="_xlnm._FilterDatabase" localSheetId="0" hidden="1">'Mtg Entries'!$A$1:$N$290</definedName>
    <definedName name="Age_categories">Lists!$D$3:$D$30</definedName>
    <definedName name="Clubs">Lists!$B$3:$B$59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2" l="1"/>
  <c r="E68" i="2"/>
  <c r="F22" i="13" l="1"/>
  <c r="E22" i="13"/>
  <c r="F27" i="2"/>
  <c r="E27" i="2"/>
  <c r="F10" i="2"/>
  <c r="E10" i="2"/>
  <c r="F39" i="15" l="1"/>
  <c r="F25" i="15"/>
  <c r="F12" i="15"/>
  <c r="F2" i="15"/>
  <c r="F39" i="14" l="1"/>
  <c r="E39" i="14"/>
  <c r="F30" i="14"/>
  <c r="E30" i="14"/>
  <c r="F22" i="14"/>
  <c r="E22" i="14"/>
  <c r="F15" i="14"/>
  <c r="E15" i="14"/>
  <c r="F8" i="14"/>
  <c r="E8" i="14"/>
  <c r="F2" i="14"/>
  <c r="E2" i="14"/>
  <c r="F59" i="13"/>
  <c r="E59" i="13"/>
  <c r="F50" i="13"/>
  <c r="E50" i="13"/>
  <c r="F41" i="13"/>
  <c r="E41" i="13"/>
  <c r="F32" i="13"/>
  <c r="E32" i="13"/>
  <c r="F13" i="13"/>
  <c r="E13" i="13"/>
  <c r="F2" i="13"/>
  <c r="E2" i="13"/>
  <c r="F79" i="2"/>
  <c r="F57" i="2"/>
  <c r="F49" i="2"/>
  <c r="F37" i="2"/>
  <c r="F18" i="2"/>
  <c r="F2" i="2"/>
  <c r="E18" i="2"/>
  <c r="P16" i="7" l="1"/>
  <c r="E79" i="2" l="1"/>
  <c r="E57" i="2"/>
  <c r="E49" i="2"/>
  <c r="E37" i="2"/>
  <c r="E2" i="2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l="1"/>
  <c r="H36" i="15"/>
  <c r="H23" i="15"/>
  <c r="H47" i="14"/>
  <c r="H46" i="14"/>
  <c r="H28" i="14"/>
  <c r="H68" i="13"/>
  <c r="H67" i="13"/>
  <c r="H66" i="13"/>
  <c r="H48" i="13"/>
  <c r="H47" i="13"/>
  <c r="H29" i="13"/>
  <c r="H28" i="13"/>
  <c r="H27" i="13"/>
  <c r="H26" i="13"/>
  <c r="H25" i="13"/>
  <c r="E92" i="2"/>
  <c r="E91" i="2"/>
  <c r="E90" i="2"/>
  <c r="E89" i="2"/>
  <c r="E88" i="2"/>
  <c r="E87" i="2"/>
  <c r="E86" i="2"/>
  <c r="E55" i="2"/>
  <c r="E47" i="2"/>
  <c r="E46" i="2"/>
  <c r="E45" i="2"/>
  <c r="E34" i="2"/>
  <c r="E33" i="2"/>
  <c r="E32" i="2"/>
  <c r="E31" i="2"/>
  <c r="E30" i="2"/>
  <c r="H15" i="2"/>
  <c r="H14" i="2"/>
  <c r="H13" i="2"/>
  <c r="D36" i="15"/>
  <c r="D47" i="14"/>
  <c r="D66" i="13"/>
  <c r="D47" i="13"/>
  <c r="D29" i="13"/>
  <c r="D26" i="13"/>
  <c r="F90" i="2"/>
  <c r="F87" i="2"/>
  <c r="F46" i="2"/>
  <c r="F34" i="2"/>
  <c r="F31" i="2"/>
  <c r="D15" i="2"/>
  <c r="F36" i="15"/>
  <c r="F23" i="15"/>
  <c r="F47" i="14"/>
  <c r="F46" i="14"/>
  <c r="F28" i="14"/>
  <c r="F68" i="13"/>
  <c r="F67" i="13"/>
  <c r="F66" i="13"/>
  <c r="F48" i="13"/>
  <c r="F47" i="13"/>
  <c r="F29" i="13"/>
  <c r="F28" i="13"/>
  <c r="F27" i="13"/>
  <c r="F26" i="13"/>
  <c r="F25" i="13"/>
  <c r="D92" i="2"/>
  <c r="D91" i="2"/>
  <c r="D90" i="2"/>
  <c r="D89" i="2"/>
  <c r="D88" i="2"/>
  <c r="D87" i="2"/>
  <c r="D86" i="2"/>
  <c r="D55" i="2"/>
  <c r="D47" i="2"/>
  <c r="D46" i="2"/>
  <c r="D45" i="2"/>
  <c r="D34" i="2"/>
  <c r="D33" i="2"/>
  <c r="D32" i="2"/>
  <c r="D31" i="2"/>
  <c r="D30" i="2"/>
  <c r="F15" i="2"/>
  <c r="F14" i="2"/>
  <c r="F13" i="2"/>
  <c r="D23" i="15"/>
  <c r="D46" i="14"/>
  <c r="D68" i="13"/>
  <c r="D28" i="13"/>
  <c r="D25" i="13"/>
  <c r="F89" i="2"/>
  <c r="F86" i="2"/>
  <c r="F55" i="2"/>
  <c r="F45" i="2"/>
  <c r="F33" i="2"/>
  <c r="F30" i="2"/>
  <c r="D14" i="2"/>
  <c r="E36" i="15"/>
  <c r="E23" i="15"/>
  <c r="E47" i="14"/>
  <c r="E46" i="14"/>
  <c r="E28" i="14"/>
  <c r="E68" i="13"/>
  <c r="E67" i="13"/>
  <c r="E66" i="13"/>
  <c r="E48" i="13"/>
  <c r="E47" i="13"/>
  <c r="E29" i="13"/>
  <c r="E28" i="13"/>
  <c r="E27" i="13"/>
  <c r="E26" i="13"/>
  <c r="E25" i="13"/>
  <c r="H92" i="2"/>
  <c r="H91" i="2"/>
  <c r="H90" i="2"/>
  <c r="H89" i="2"/>
  <c r="H88" i="2"/>
  <c r="H87" i="2"/>
  <c r="H86" i="2"/>
  <c r="H55" i="2"/>
  <c r="H47" i="2"/>
  <c r="H46" i="2"/>
  <c r="H45" i="2"/>
  <c r="H34" i="2"/>
  <c r="H33" i="2"/>
  <c r="H32" i="2"/>
  <c r="H31" i="2"/>
  <c r="H30" i="2"/>
  <c r="E15" i="2"/>
  <c r="E14" i="2"/>
  <c r="E13" i="2"/>
  <c r="D28" i="14"/>
  <c r="D67" i="13"/>
  <c r="D48" i="13"/>
  <c r="D27" i="13"/>
  <c r="F92" i="2"/>
  <c r="F91" i="2"/>
  <c r="F88" i="2"/>
  <c r="F47" i="2"/>
  <c r="F32" i="2"/>
  <c r="D13" i="2"/>
  <c r="H6" i="2"/>
  <c r="H41" i="2"/>
  <c r="D7" i="2"/>
  <c r="D43" i="2"/>
  <c r="D54" i="2"/>
  <c r="D63" i="2"/>
  <c r="D82" i="2"/>
  <c r="H20" i="14"/>
  <c r="D20" i="14"/>
  <c r="E20" i="14"/>
  <c r="H45" i="15"/>
  <c r="D45" i="15"/>
  <c r="H19" i="15"/>
  <c r="D18" i="15"/>
  <c r="E41" i="2"/>
  <c r="E54" i="2"/>
  <c r="E63" i="2"/>
  <c r="E82" i="2"/>
  <c r="E26" i="14"/>
  <c r="F26" i="14"/>
  <c r="H26" i="14"/>
  <c r="F16" i="15"/>
  <c r="E8" i="15"/>
  <c r="H49" i="15"/>
  <c r="F12" i="14"/>
  <c r="H12" i="14"/>
  <c r="D49" i="15"/>
  <c r="F28" i="15"/>
  <c r="H8" i="2"/>
  <c r="H43" i="2"/>
  <c r="D8" i="2"/>
  <c r="D40" i="2"/>
  <c r="D44" i="2"/>
  <c r="D60" i="2"/>
  <c r="D64" i="2"/>
  <c r="D83" i="2"/>
  <c r="E45" i="14"/>
  <c r="F45" i="14"/>
  <c r="H45" i="14"/>
  <c r="D42" i="15"/>
  <c r="F44" i="15"/>
  <c r="F27" i="14"/>
  <c r="H27" i="14"/>
  <c r="F17" i="15"/>
  <c r="H9" i="15"/>
  <c r="F9" i="15"/>
  <c r="E6" i="2"/>
  <c r="E43" i="2"/>
  <c r="E60" i="2"/>
  <c r="E64" i="2"/>
  <c r="E83" i="2"/>
  <c r="D8" i="13"/>
  <c r="E8" i="13"/>
  <c r="E20" i="15"/>
  <c r="F48" i="15"/>
  <c r="H36" i="14"/>
  <c r="D36" i="14"/>
  <c r="E36" i="14"/>
  <c r="F21" i="15"/>
  <c r="A152" i="7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D5" i="2"/>
  <c r="D41" i="2"/>
  <c r="D52" i="2"/>
  <c r="D61" i="2"/>
  <c r="D65" i="2"/>
  <c r="D84" i="2"/>
  <c r="D37" i="13"/>
  <c r="E37" i="13"/>
  <c r="D30" i="15"/>
  <c r="E35" i="15"/>
  <c r="D15" i="15"/>
  <c r="D9" i="13"/>
  <c r="E9" i="13"/>
  <c r="D28" i="15"/>
  <c r="D8" i="15"/>
  <c r="F49" i="15"/>
  <c r="F43" i="15"/>
  <c r="H48" i="15"/>
  <c r="E8" i="2"/>
  <c r="E52" i="2"/>
  <c r="E61" i="2"/>
  <c r="E65" i="2"/>
  <c r="E84" i="2"/>
  <c r="F45" i="13"/>
  <c r="H45" i="13"/>
  <c r="H43" i="15"/>
  <c r="E47" i="15"/>
  <c r="D19" i="15"/>
  <c r="F17" i="13"/>
  <c r="H17" i="13"/>
  <c r="E21" i="15"/>
  <c r="D6" i="2"/>
  <c r="D62" i="2"/>
  <c r="H65" i="13"/>
  <c r="F46" i="13"/>
  <c r="D20" i="15"/>
  <c r="E53" i="2"/>
  <c r="D21" i="15"/>
  <c r="E7" i="15"/>
  <c r="E7" i="2"/>
  <c r="E42" i="2"/>
  <c r="F7" i="2"/>
  <c r="F43" i="2"/>
  <c r="F54" i="2"/>
  <c r="F63" i="2"/>
  <c r="F82" i="2"/>
  <c r="H35" i="14"/>
  <c r="D35" i="14"/>
  <c r="E35" i="14"/>
  <c r="F20" i="15"/>
  <c r="F32" i="15"/>
  <c r="H34" i="15"/>
  <c r="E42" i="15"/>
  <c r="H52" i="2"/>
  <c r="H61" i="2"/>
  <c r="H65" i="2"/>
  <c r="H84" i="2"/>
  <c r="D5" i="15"/>
  <c r="H32" i="15"/>
  <c r="D38" i="13"/>
  <c r="E38" i="13"/>
  <c r="D31" i="15"/>
  <c r="E44" i="15"/>
  <c r="D16" i="15"/>
  <c r="D22" i="2"/>
  <c r="D18" i="13"/>
  <c r="F57" i="13"/>
  <c r="F37" i="14"/>
  <c r="E18" i="13"/>
  <c r="H57" i="13"/>
  <c r="D6" i="13"/>
  <c r="D6" i="14"/>
  <c r="E6" i="13"/>
  <c r="E6" i="14"/>
  <c r="D34" i="15"/>
  <c r="H21" i="15"/>
  <c r="D23" i="2"/>
  <c r="H21" i="2"/>
  <c r="D19" i="13"/>
  <c r="D66" i="2"/>
  <c r="H46" i="13"/>
  <c r="F34" i="15"/>
  <c r="E62" i="2"/>
  <c r="D56" i="13"/>
  <c r="H29" i="15"/>
  <c r="H44" i="15"/>
  <c r="E44" i="2"/>
  <c r="F8" i="2"/>
  <c r="F40" i="2"/>
  <c r="F44" i="2"/>
  <c r="F60" i="2"/>
  <c r="F64" i="2"/>
  <c r="F83" i="2"/>
  <c r="F16" i="13"/>
  <c r="H16" i="13"/>
  <c r="E17" i="15"/>
  <c r="E42" i="14"/>
  <c r="F42" i="14"/>
  <c r="H42" i="14"/>
  <c r="E30" i="15"/>
  <c r="F33" i="15"/>
  <c r="F7" i="15"/>
  <c r="F6" i="15"/>
  <c r="H40" i="2"/>
  <c r="H53" i="2"/>
  <c r="H62" i="2"/>
  <c r="H66" i="2"/>
  <c r="H85" i="2"/>
  <c r="F31" i="15"/>
  <c r="H33" i="15"/>
  <c r="D5" i="14"/>
  <c r="E5" i="14"/>
  <c r="D33" i="15"/>
  <c r="H15" i="15"/>
  <c r="E5" i="15"/>
  <c r="H24" i="2"/>
  <c r="F35" i="13"/>
  <c r="D63" i="13"/>
  <c r="F18" i="14"/>
  <c r="D43" i="14"/>
  <c r="H35" i="13"/>
  <c r="E63" i="13"/>
  <c r="H18" i="14"/>
  <c r="F18" i="13"/>
  <c r="H18" i="13"/>
  <c r="D29" i="15"/>
  <c r="E21" i="2"/>
  <c r="H25" i="2"/>
  <c r="F36" i="13"/>
  <c r="D64" i="13"/>
  <c r="F19" i="14"/>
  <c r="D44" i="14"/>
  <c r="H36" i="13"/>
  <c r="E64" i="13"/>
  <c r="D42" i="2"/>
  <c r="D85" i="2"/>
  <c r="F46" i="15"/>
  <c r="E66" i="2"/>
  <c r="D44" i="15"/>
  <c r="E56" i="13"/>
  <c r="E49" i="15"/>
  <c r="F5" i="2"/>
  <c r="F41" i="2"/>
  <c r="F52" i="2"/>
  <c r="F61" i="2"/>
  <c r="F65" i="2"/>
  <c r="F84" i="2"/>
  <c r="D55" i="13"/>
  <c r="E55" i="13"/>
  <c r="H7" i="15"/>
  <c r="H28" i="15"/>
  <c r="H35" i="15"/>
  <c r="H5" i="2"/>
  <c r="H42" i="2"/>
  <c r="H54" i="2"/>
  <c r="H63" i="2"/>
  <c r="H82" i="2"/>
  <c r="E29" i="15"/>
  <c r="H46" i="15"/>
  <c r="H20" i="15"/>
  <c r="H8" i="15"/>
  <c r="E24" i="2"/>
  <c r="F6" i="13"/>
  <c r="F39" i="13"/>
  <c r="F6" i="14"/>
  <c r="H6" i="13"/>
  <c r="H39" i="13"/>
  <c r="H6" i="14"/>
  <c r="D39" i="13"/>
  <c r="E39" i="13"/>
  <c r="D32" i="15"/>
  <c r="E45" i="15"/>
  <c r="E25" i="2"/>
  <c r="F7" i="13"/>
  <c r="D44" i="13"/>
  <c r="H7" i="13"/>
  <c r="E44" i="13"/>
  <c r="F65" i="13"/>
  <c r="E85" i="2"/>
  <c r="F66" i="2"/>
  <c r="D48" i="15"/>
  <c r="H62" i="13"/>
  <c r="H60" i="2"/>
  <c r="H20" i="13"/>
  <c r="D5" i="13"/>
  <c r="F45" i="15"/>
  <c r="F22" i="2"/>
  <c r="F33" i="14"/>
  <c r="H37" i="14"/>
  <c r="E37" i="14"/>
  <c r="H11" i="13"/>
  <c r="E27" i="14"/>
  <c r="F44" i="13"/>
  <c r="F25" i="14"/>
  <c r="H44" i="13"/>
  <c r="H42" i="15"/>
  <c r="F15" i="15"/>
  <c r="E46" i="15"/>
  <c r="F35" i="15"/>
  <c r="F8" i="13"/>
  <c r="D45" i="13"/>
  <c r="D26" i="14"/>
  <c r="H8" i="13"/>
  <c r="E45" i="13"/>
  <c r="H33" i="14"/>
  <c r="D53" i="13"/>
  <c r="D33" i="14"/>
  <c r="E53" i="13"/>
  <c r="E33" i="14"/>
  <c r="F18" i="15"/>
  <c r="F47" i="15"/>
  <c r="E23" i="2"/>
  <c r="F5" i="13"/>
  <c r="F38" i="13"/>
  <c r="F5" i="14"/>
  <c r="H5" i="13"/>
  <c r="H38" i="13"/>
  <c r="H5" i="14"/>
  <c r="D36" i="13"/>
  <c r="D19" i="14"/>
  <c r="E36" i="13"/>
  <c r="E19" i="14"/>
  <c r="E19" i="15"/>
  <c r="H5" i="15"/>
  <c r="E34" i="15"/>
  <c r="H11" i="14"/>
  <c r="D43" i="15"/>
  <c r="F54" i="13"/>
  <c r="H19" i="14"/>
  <c r="D45" i="14"/>
  <c r="E35" i="13"/>
  <c r="D25" i="2"/>
  <c r="D62" i="13"/>
  <c r="E43" i="15"/>
  <c r="H18" i="15"/>
  <c r="E5" i="2"/>
  <c r="F42" i="2"/>
  <c r="F85" i="2"/>
  <c r="H22" i="15"/>
  <c r="D22" i="15"/>
  <c r="H64" i="2"/>
  <c r="E22" i="15"/>
  <c r="E5" i="13"/>
  <c r="F10" i="13"/>
  <c r="H10" i="13"/>
  <c r="D57" i="13"/>
  <c r="F23" i="2"/>
  <c r="E19" i="13"/>
  <c r="E28" i="15"/>
  <c r="D17" i="15"/>
  <c r="F24" i="2"/>
  <c r="D16" i="13"/>
  <c r="F55" i="13"/>
  <c r="D11" i="14"/>
  <c r="F35" i="14"/>
  <c r="E16" i="13"/>
  <c r="H55" i="13"/>
  <c r="E11" i="14"/>
  <c r="E43" i="14"/>
  <c r="F63" i="13"/>
  <c r="F43" i="14"/>
  <c r="H63" i="13"/>
  <c r="H43" i="14"/>
  <c r="E31" i="15"/>
  <c r="H16" i="15"/>
  <c r="H30" i="15"/>
  <c r="F21" i="2"/>
  <c r="F9" i="13"/>
  <c r="D46" i="13"/>
  <c r="D27" i="14"/>
  <c r="H9" i="13"/>
  <c r="E46" i="13"/>
  <c r="H34" i="14"/>
  <c r="D54" i="13"/>
  <c r="D34" i="14"/>
  <c r="E54" i="13"/>
  <c r="E34" i="14"/>
  <c r="F19" i="15"/>
  <c r="D53" i="2"/>
  <c r="F62" i="2"/>
  <c r="F42" i="15"/>
  <c r="F20" i="13"/>
  <c r="H31" i="15"/>
  <c r="E57" i="13"/>
  <c r="F19" i="13"/>
  <c r="H19" i="13"/>
  <c r="E22" i="2"/>
  <c r="D65" i="13"/>
  <c r="H37" i="13"/>
  <c r="D35" i="13"/>
  <c r="E18" i="14"/>
  <c r="E33" i="15"/>
  <c r="H23" i="2"/>
  <c r="E62" i="13"/>
  <c r="D11" i="13"/>
  <c r="E48" i="15"/>
  <c r="D9" i="15"/>
  <c r="E40" i="2"/>
  <c r="F53" i="2"/>
  <c r="F11" i="14"/>
  <c r="D6" i="15"/>
  <c r="H7" i="2"/>
  <c r="H83" i="2"/>
  <c r="F5" i="15"/>
  <c r="H47" i="15"/>
  <c r="F53" i="13"/>
  <c r="H53" i="13"/>
  <c r="D37" i="14"/>
  <c r="F22" i="15"/>
  <c r="F11" i="13"/>
  <c r="F34" i="14"/>
  <c r="H54" i="13"/>
  <c r="D7" i="13"/>
  <c r="E7" i="13"/>
  <c r="E16" i="15"/>
  <c r="D35" i="15"/>
  <c r="F29" i="15"/>
  <c r="D24" i="2"/>
  <c r="H22" i="2"/>
  <c r="D20" i="13"/>
  <c r="E20" i="13"/>
  <c r="D10" i="13"/>
  <c r="E10" i="13"/>
  <c r="H6" i="15"/>
  <c r="D46" i="15"/>
  <c r="E9" i="15"/>
  <c r="F30" i="15"/>
  <c r="D21" i="2"/>
  <c r="F25" i="2"/>
  <c r="D17" i="13"/>
  <c r="F56" i="13"/>
  <c r="D12" i="14"/>
  <c r="F36" i="14"/>
  <c r="E17" i="13"/>
  <c r="H56" i="13"/>
  <c r="E12" i="14"/>
  <c r="E44" i="14"/>
  <c r="F64" i="13"/>
  <c r="F44" i="14"/>
  <c r="H64" i="13"/>
  <c r="H44" i="14"/>
  <c r="E32" i="15"/>
  <c r="H17" i="15"/>
  <c r="F8" i="15"/>
  <c r="F6" i="2"/>
  <c r="F62" i="13"/>
  <c r="H44" i="2"/>
  <c r="E6" i="15"/>
  <c r="E18" i="15"/>
  <c r="D7" i="15"/>
  <c r="F37" i="13"/>
  <c r="F20" i="14"/>
  <c r="E65" i="13"/>
  <c r="D18" i="14"/>
  <c r="E15" i="15"/>
  <c r="D42" i="14"/>
  <c r="E11" i="13"/>
  <c r="D47" i="15"/>
  <c r="H25" i="14" l="1"/>
  <c r="D25" i="14"/>
  <c r="E25" i="14"/>
  <c r="H77" i="2"/>
  <c r="H76" i="2"/>
  <c r="H75" i="2"/>
  <c r="H74" i="2"/>
  <c r="H73" i="2"/>
  <c r="H72" i="2"/>
  <c r="H71" i="2"/>
  <c r="F77" i="2"/>
  <c r="F76" i="2"/>
  <c r="F75" i="2"/>
  <c r="F74" i="2"/>
  <c r="F73" i="2"/>
  <c r="F72" i="2"/>
  <c r="F71" i="2"/>
  <c r="E77" i="2"/>
  <c r="D77" i="2"/>
  <c r="D76" i="2"/>
  <c r="D75" i="2"/>
  <c r="D74" i="2"/>
  <c r="D73" i="2"/>
  <c r="D72" i="2"/>
  <c r="D71" i="2"/>
  <c r="E76" i="2"/>
  <c r="E75" i="2"/>
  <c r="E74" i="2"/>
  <c r="E73" i="2"/>
  <c r="E72" i="2"/>
  <c r="E71" i="2"/>
</calcChain>
</file>

<file path=xl/sharedStrings.xml><?xml version="1.0" encoding="utf-8"?>
<sst xmlns="http://schemas.openxmlformats.org/spreadsheetml/2006/main" count="1413" uniqueCount="516">
  <si>
    <t>Number</t>
  </si>
  <si>
    <t>First Name</t>
  </si>
  <si>
    <t>Surname</t>
  </si>
  <si>
    <t>Club</t>
  </si>
  <si>
    <t>Age Group</t>
  </si>
  <si>
    <t>EA Number</t>
  </si>
  <si>
    <t>Events</t>
  </si>
  <si>
    <t>SW</t>
  </si>
  <si>
    <t>Age Group:</t>
  </si>
  <si>
    <t>Name</t>
  </si>
  <si>
    <t>Position</t>
  </si>
  <si>
    <t>Event</t>
  </si>
  <si>
    <t>boxes need data entered manually</t>
  </si>
  <si>
    <t>SM</t>
  </si>
  <si>
    <t>Yate &amp; District AC</t>
  </si>
  <si>
    <t>M60</t>
  </si>
  <si>
    <t>U15B</t>
  </si>
  <si>
    <t>U11B</t>
  </si>
  <si>
    <t>Swindon Harriers</t>
  </si>
  <si>
    <t>U15G</t>
  </si>
  <si>
    <t>North Somerset AC</t>
  </si>
  <si>
    <t>U13G</t>
  </si>
  <si>
    <t>U11G</t>
  </si>
  <si>
    <t>U13B</t>
  </si>
  <si>
    <t>Stroud &amp; District AC</t>
  </si>
  <si>
    <t>SGS</t>
  </si>
  <si>
    <t>U23M</t>
  </si>
  <si>
    <t>U23W</t>
  </si>
  <si>
    <t>W45</t>
  </si>
  <si>
    <t>Avon Valley Runners</t>
  </si>
  <si>
    <t>U20W</t>
  </si>
  <si>
    <t>Exeter Harriers</t>
  </si>
  <si>
    <t>Cardiff AAC/UWE</t>
  </si>
  <si>
    <t>UWE</t>
  </si>
  <si>
    <t>U17B</t>
  </si>
  <si>
    <t>Newport Harriers AC</t>
  </si>
  <si>
    <t>Yate &amp; District AC/SGS</t>
  </si>
  <si>
    <t>U20M</t>
  </si>
  <si>
    <t>Cornwall AC</t>
  </si>
  <si>
    <t>Team Bath</t>
  </si>
  <si>
    <t>Reading AC</t>
  </si>
  <si>
    <t>Cardiff Archers</t>
  </si>
  <si>
    <t>Benfleet RC/Bath UNI</t>
  </si>
  <si>
    <t>Springburn Harriers</t>
  </si>
  <si>
    <t>Westbury Harriers</t>
  </si>
  <si>
    <t>U17G</t>
  </si>
  <si>
    <t>W55</t>
  </si>
  <si>
    <t>Cardiff AAC</t>
  </si>
  <si>
    <t>Taunton AC</t>
  </si>
  <si>
    <t>Dorchester AC</t>
  </si>
  <si>
    <t>Gloucester AC</t>
  </si>
  <si>
    <t>Cardiff Met</t>
  </si>
  <si>
    <t>Bristol &amp; West AC/SGS</t>
  </si>
  <si>
    <t>Bristol &amp; West AC</t>
  </si>
  <si>
    <t>Cheltenham &amp; County Harriers</t>
  </si>
  <si>
    <t>Edinburgh AC</t>
  </si>
  <si>
    <t>Emmersons Green RC</t>
  </si>
  <si>
    <t>Forest of Dean AC</t>
  </si>
  <si>
    <t>Guildford &amp; Godalming AC</t>
  </si>
  <si>
    <t>Kidderminster &amp; Stourport AC</t>
  </si>
  <si>
    <t>Lavington Athletics</t>
  </si>
  <si>
    <t>Rugby &amp; Northampton AC</t>
  </si>
  <si>
    <t>Chippenham Harriers '83</t>
  </si>
  <si>
    <t>Southampton AC</t>
  </si>
  <si>
    <t>Swansea Harriers AC</t>
  </si>
  <si>
    <t>Cheltenham &amp; County Harriers/North Somerset AC</t>
  </si>
  <si>
    <t>W35</t>
  </si>
  <si>
    <t>W40</t>
  </si>
  <si>
    <t>W50</t>
  </si>
  <si>
    <t>W60</t>
  </si>
  <si>
    <t>M35</t>
  </si>
  <si>
    <t>M40</t>
  </si>
  <si>
    <t>M45</t>
  </si>
  <si>
    <t>M50</t>
  </si>
  <si>
    <t>M55</t>
  </si>
  <si>
    <t>W65</t>
  </si>
  <si>
    <t>M65</t>
  </si>
  <si>
    <t>Clubs</t>
  </si>
  <si>
    <t>Age categories</t>
  </si>
  <si>
    <t>Unattached</t>
  </si>
  <si>
    <t>City of Plymouth</t>
  </si>
  <si>
    <t>Cumbran Harriers</t>
  </si>
  <si>
    <t>Birchfield Harriers</t>
  </si>
  <si>
    <t>City of Sheffield</t>
  </si>
  <si>
    <t>Rhondda AAC</t>
  </si>
  <si>
    <t>Sale Harriers</t>
  </si>
  <si>
    <t>Yeovil Olympiads AC</t>
  </si>
  <si>
    <t>Distance</t>
  </si>
  <si>
    <t>Agrupacio Atletica Cataluyna</t>
  </si>
  <si>
    <t>Bitton Road Runners</t>
  </si>
  <si>
    <t>Time</t>
  </si>
  <si>
    <t>Age</t>
  </si>
  <si>
    <t>Windsor Slough Eton &amp; Hounslow AC</t>
  </si>
  <si>
    <t>Blackheath &amp; Bromley Harriers AC</t>
  </si>
  <si>
    <t>Malborough &amp; District Junior AC</t>
  </si>
  <si>
    <t>Mendip AC</t>
  </si>
  <si>
    <t>School Year</t>
  </si>
  <si>
    <t>4 &amp; 5</t>
  </si>
  <si>
    <t>6 &amp; 7</t>
  </si>
  <si>
    <t>8 &amp; 9</t>
  </si>
  <si>
    <t>10  &amp; 11</t>
  </si>
  <si>
    <t>10 &amp; 11</t>
  </si>
  <si>
    <t>Blackpear Joggers</t>
  </si>
  <si>
    <t>Jersey Barton AC</t>
  </si>
  <si>
    <t>Sutton &amp; District AC</t>
  </si>
  <si>
    <t>South Gloucestershire AC</t>
  </si>
  <si>
    <t>Hernhill Harriers</t>
  </si>
  <si>
    <t>Highworth RC</t>
  </si>
  <si>
    <t>U17M</t>
  </si>
  <si>
    <t>Long Jump</t>
  </si>
  <si>
    <t>High Jump</t>
  </si>
  <si>
    <t>Age groups:</t>
  </si>
  <si>
    <t>800m</t>
  </si>
  <si>
    <t>Set for 299 athletes - table array needs to be extended if more</t>
  </si>
  <si>
    <t>U17W</t>
  </si>
  <si>
    <t>75m - Heat 1</t>
  </si>
  <si>
    <t>Avon/SGS Junior Open Meeting</t>
  </si>
  <si>
    <t>100m - Heat 1</t>
  </si>
  <si>
    <t>Amelia</t>
  </si>
  <si>
    <t>Jukes</t>
  </si>
  <si>
    <t>Charlotte</t>
  </si>
  <si>
    <t>Bell</t>
  </si>
  <si>
    <t>Rosa</t>
  </si>
  <si>
    <t>Ford</t>
  </si>
  <si>
    <t>Isabelle</t>
  </si>
  <si>
    <t>Spencer</t>
  </si>
  <si>
    <t>Lucy</t>
  </si>
  <si>
    <t>Freddie</t>
  </si>
  <si>
    <t>Serjeant</t>
  </si>
  <si>
    <t>Arjun</t>
  </si>
  <si>
    <t>Joshi</t>
  </si>
  <si>
    <t>Megan</t>
  </si>
  <si>
    <t>Hartley</t>
  </si>
  <si>
    <t>Safiya</t>
  </si>
  <si>
    <t>Williams</t>
  </si>
  <si>
    <t>Edwin</t>
  </si>
  <si>
    <t>Iwhiwhu</t>
  </si>
  <si>
    <t>Excel</t>
  </si>
  <si>
    <t>Jordan</t>
  </si>
  <si>
    <t>Edge</t>
  </si>
  <si>
    <t>Ezra</t>
  </si>
  <si>
    <t>Dan</t>
  </si>
  <si>
    <t>Webb</t>
  </si>
  <si>
    <t>Lucas</t>
  </si>
  <si>
    <t>Davis</t>
  </si>
  <si>
    <t>Bertie</t>
  </si>
  <si>
    <t>Elsa</t>
  </si>
  <si>
    <t>Walsh</t>
  </si>
  <si>
    <t>Otis</t>
  </si>
  <si>
    <t>Poole</t>
  </si>
  <si>
    <t>Trudie</t>
  </si>
  <si>
    <t>Raper-Thornell</t>
  </si>
  <si>
    <t>Sanchia</t>
  </si>
  <si>
    <t>Faal-Sleath</t>
  </si>
  <si>
    <t>Finn</t>
  </si>
  <si>
    <t>Macleod</t>
  </si>
  <si>
    <t>Mason</t>
  </si>
  <si>
    <t>Glassenbury</t>
  </si>
  <si>
    <t>Marley</t>
  </si>
  <si>
    <t>Adams</t>
  </si>
  <si>
    <t>Ethan</t>
  </si>
  <si>
    <t>Godfrey</t>
  </si>
  <si>
    <t>Mairi</t>
  </si>
  <si>
    <t>Carver Brown</t>
  </si>
  <si>
    <t>75m</t>
  </si>
  <si>
    <t>Tyee</t>
  </si>
  <si>
    <t>Mwangi</t>
  </si>
  <si>
    <t>Rula</t>
  </si>
  <si>
    <t>Francis</t>
  </si>
  <si>
    <t>Charvi Prabha</t>
  </si>
  <si>
    <t>Jeganath Gandhi</t>
  </si>
  <si>
    <t>100m</t>
  </si>
  <si>
    <t>150m</t>
  </si>
  <si>
    <t>300m</t>
  </si>
  <si>
    <t>400m</t>
  </si>
  <si>
    <t>Wyatt</t>
  </si>
  <si>
    <t>Lily</t>
  </si>
  <si>
    <t>Walenciejczyk</t>
  </si>
  <si>
    <t>Nelly</t>
  </si>
  <si>
    <t>Stopa</t>
  </si>
  <si>
    <t>U10G (Year 4)</t>
  </si>
  <si>
    <t>Daisy</t>
  </si>
  <si>
    <t>OBrien</t>
  </si>
  <si>
    <t>SGS College Athletics Academy</t>
  </si>
  <si>
    <t>'Affiliated'</t>
  </si>
  <si>
    <t>Evie</t>
  </si>
  <si>
    <t>Emma</t>
  </si>
  <si>
    <t>Viner-Plumley</t>
  </si>
  <si>
    <t>Sienna</t>
  </si>
  <si>
    <t>Bailey</t>
  </si>
  <si>
    <t>IMOGEN</t>
  </si>
  <si>
    <t>EDWARDS</t>
  </si>
  <si>
    <t>Natalee</t>
  </si>
  <si>
    <t>Souch</t>
  </si>
  <si>
    <t>Florence</t>
  </si>
  <si>
    <t>Sanigar</t>
  </si>
  <si>
    <t>Isla</t>
  </si>
  <si>
    <t>Liyana</t>
  </si>
  <si>
    <t>Jeewooth</t>
  </si>
  <si>
    <t>Sasha</t>
  </si>
  <si>
    <t>Bennett-Ali</t>
  </si>
  <si>
    <t>QK</t>
  </si>
  <si>
    <t>Eva</t>
  </si>
  <si>
    <t>Spice</t>
  </si>
  <si>
    <t>Cheltenham and County Harriers</t>
  </si>
  <si>
    <t>U11G (Year 5)</t>
  </si>
  <si>
    <t>Susie</t>
  </si>
  <si>
    <t>Ramsden</t>
  </si>
  <si>
    <t>Ella</t>
  </si>
  <si>
    <t>Ndubuisi</t>
  </si>
  <si>
    <t>Nayana</t>
  </si>
  <si>
    <t>Martha</t>
  </si>
  <si>
    <t>Shrimpling</t>
  </si>
  <si>
    <t>Izzy</t>
  </si>
  <si>
    <t>Di Bartolo</t>
  </si>
  <si>
    <t>Hodge</t>
  </si>
  <si>
    <t>Newport Harriers</t>
  </si>
  <si>
    <t>Swift-Smith</t>
  </si>
  <si>
    <t>Talia</t>
  </si>
  <si>
    <t>Cohen Lewis</t>
  </si>
  <si>
    <t>Sabine-Louise</t>
  </si>
  <si>
    <t>Hosking</t>
  </si>
  <si>
    <t>'3991547'</t>
  </si>
  <si>
    <t>Eleanor</t>
  </si>
  <si>
    <t>Creber</t>
  </si>
  <si>
    <t>Zachary</t>
  </si>
  <si>
    <t>Cherry</t>
  </si>
  <si>
    <t>U10B (Year 4)</t>
  </si>
  <si>
    <t>Max</t>
  </si>
  <si>
    <t>Morton</t>
  </si>
  <si>
    <t>Cormac</t>
  </si>
  <si>
    <t>Mac Ghiollaphadraig</t>
  </si>
  <si>
    <t>Hector</t>
  </si>
  <si>
    <t>Wilson</t>
  </si>
  <si>
    <t>Horfield CofE</t>
  </si>
  <si>
    <t>Noah</t>
  </si>
  <si>
    <t>Watney</t>
  </si>
  <si>
    <t>Reuben</t>
  </si>
  <si>
    <t>Mann</t>
  </si>
  <si>
    <t>Bayen</t>
  </si>
  <si>
    <t>Munro-Lafon</t>
  </si>
  <si>
    <t>Luca</t>
  </si>
  <si>
    <t>Williams-Curtis</t>
  </si>
  <si>
    <t>Eli</t>
  </si>
  <si>
    <t>Grant</t>
  </si>
  <si>
    <t>Sai siddharth</t>
  </si>
  <si>
    <t>Saravanan</t>
  </si>
  <si>
    <t>Ross</t>
  </si>
  <si>
    <t>Macdonald</t>
  </si>
  <si>
    <t>Alfred</t>
  </si>
  <si>
    <t>Dray</t>
  </si>
  <si>
    <t>Jonathan George</t>
  </si>
  <si>
    <t>Garcia-Lock</t>
  </si>
  <si>
    <t>Anastasia</t>
  </si>
  <si>
    <t>Grant-Maiorov</t>
  </si>
  <si>
    <t>Rory</t>
  </si>
  <si>
    <t>Purnell</t>
  </si>
  <si>
    <t>Jack</t>
  </si>
  <si>
    <t>Hamblin</t>
  </si>
  <si>
    <t>North Bristol Running Group</t>
  </si>
  <si>
    <t>Freddy</t>
  </si>
  <si>
    <t>Bond</t>
  </si>
  <si>
    <t>U11B (Year 5)</t>
  </si>
  <si>
    <t>Calum</t>
  </si>
  <si>
    <t>Pujols-ward</t>
  </si>
  <si>
    <t>Evan</t>
  </si>
  <si>
    <t>Darcy</t>
  </si>
  <si>
    <t>Clemmy</t>
  </si>
  <si>
    <t>Wharam-Thoburn</t>
  </si>
  <si>
    <t>Hotwells primary</t>
  </si>
  <si>
    <t>Oliveira</t>
  </si>
  <si>
    <t>Louis</t>
  </si>
  <si>
    <t>Smith</t>
  </si>
  <si>
    <t>Charlie</t>
  </si>
  <si>
    <t>Gibbard</t>
  </si>
  <si>
    <t>Ronnie</t>
  </si>
  <si>
    <t>Mcloughlin</t>
  </si>
  <si>
    <t>Barnes</t>
  </si>
  <si>
    <t>Keegan</t>
  </si>
  <si>
    <t>O'Connor</t>
  </si>
  <si>
    <t>Loki</t>
  </si>
  <si>
    <t>Down</t>
  </si>
  <si>
    <t>Eliza</t>
  </si>
  <si>
    <t>Jarvis</t>
  </si>
  <si>
    <t>Whitehall School</t>
  </si>
  <si>
    <t>Powell</t>
  </si>
  <si>
    <t>'4026563'</t>
  </si>
  <si>
    <t>Shot</t>
  </si>
  <si>
    <t>No Thanks</t>
  </si>
  <si>
    <t>Hannah</t>
  </si>
  <si>
    <t>Pearce</t>
  </si>
  <si>
    <t>'4038568'</t>
  </si>
  <si>
    <t>Simpson</t>
  </si>
  <si>
    <t>'4031225'</t>
  </si>
  <si>
    <t>Lola</t>
  </si>
  <si>
    <t>'4031227'</t>
  </si>
  <si>
    <t>Charissa</t>
  </si>
  <si>
    <t>Griffiths-Clack</t>
  </si>
  <si>
    <t>Remi</t>
  </si>
  <si>
    <t>Duffy-Mills</t>
  </si>
  <si>
    <t>'4028563'</t>
  </si>
  <si>
    <t>Eve</t>
  </si>
  <si>
    <t>Ward</t>
  </si>
  <si>
    <t>Hong Ching</t>
  </si>
  <si>
    <t>WONG</t>
  </si>
  <si>
    <t>Adia</t>
  </si>
  <si>
    <t>Hopkins</t>
  </si>
  <si>
    <t>Molly</t>
  </si>
  <si>
    <t>Holland</t>
  </si>
  <si>
    <t>Yunice Tsz Yu</t>
  </si>
  <si>
    <t>Chang</t>
  </si>
  <si>
    <t>Alana</t>
  </si>
  <si>
    <t>Cooper</t>
  </si>
  <si>
    <t>Brown</t>
  </si>
  <si>
    <t>Cora</t>
  </si>
  <si>
    <t>Lambourne</t>
  </si>
  <si>
    <t>Silvia</t>
  </si>
  <si>
    <t>Ritter Sherratt</t>
  </si>
  <si>
    <t>'4005540'</t>
  </si>
  <si>
    <t>Alexis</t>
  </si>
  <si>
    <t>Fitzgerald</t>
  </si>
  <si>
    <t>Mya</t>
  </si>
  <si>
    <t>Cronin</t>
  </si>
  <si>
    <t>'4026560'</t>
  </si>
  <si>
    <t>SERJEANT</t>
  </si>
  <si>
    <t>'4030800'</t>
  </si>
  <si>
    <t>Parish</t>
  </si>
  <si>
    <t>'4005538'</t>
  </si>
  <si>
    <t>JOSHUA</t>
  </si>
  <si>
    <t>'4072431'</t>
  </si>
  <si>
    <t>lucas</t>
  </si>
  <si>
    <t>charnley</t>
  </si>
  <si>
    <t>Harry</t>
  </si>
  <si>
    <t>Gore</t>
  </si>
  <si>
    <t>LEO</t>
  </si>
  <si>
    <t>GOULD</t>
  </si>
  <si>
    <t>Brookes</t>
  </si>
  <si>
    <t>Elijah Obong</t>
  </si>
  <si>
    <t>Ekwo</t>
  </si>
  <si>
    <t>HAMISH</t>
  </si>
  <si>
    <t>MURRAY</t>
  </si>
  <si>
    <t>'4053555'</t>
  </si>
  <si>
    <t>Hames</t>
  </si>
  <si>
    <t>Oscar</t>
  </si>
  <si>
    <t>Harvie-Pullin</t>
  </si>
  <si>
    <t>'4031531'</t>
  </si>
  <si>
    <t>Weston</t>
  </si>
  <si>
    <t>Cadel</t>
  </si>
  <si>
    <t>Anaya</t>
  </si>
  <si>
    <t>Jahaziel</t>
  </si>
  <si>
    <t>Ferguson</t>
  </si>
  <si>
    <t>Osian</t>
  </si>
  <si>
    <t>Phillips</t>
  </si>
  <si>
    <t>'3813415'</t>
  </si>
  <si>
    <t>Sidney</t>
  </si>
  <si>
    <t>Team Bath Athletic Club</t>
  </si>
  <si>
    <t>'4072881'</t>
  </si>
  <si>
    <t>Mainwaring</t>
  </si>
  <si>
    <t>'3978207'</t>
  </si>
  <si>
    <t>Ebanks</t>
  </si>
  <si>
    <t>'4044823'</t>
  </si>
  <si>
    <t>'4032998'</t>
  </si>
  <si>
    <t>Jennie</t>
  </si>
  <si>
    <t>Swainston</t>
  </si>
  <si>
    <t>'4042642'</t>
  </si>
  <si>
    <t>Imogen</t>
  </si>
  <si>
    <t>Sparrow</t>
  </si>
  <si>
    <t>'3986560'</t>
  </si>
  <si>
    <t>Zoe</t>
  </si>
  <si>
    <t>Holly</t>
  </si>
  <si>
    <t>'4071584'</t>
  </si>
  <si>
    <t>Rhiannon</t>
  </si>
  <si>
    <t>'3986909'</t>
  </si>
  <si>
    <t>Gabriela</t>
  </si>
  <si>
    <t>'3970861'</t>
  </si>
  <si>
    <t>Millie</t>
  </si>
  <si>
    <t>Pope</t>
  </si>
  <si>
    <t>'3980131'</t>
  </si>
  <si>
    <t>Liverpool</t>
  </si>
  <si>
    <t>Brandon</t>
  </si>
  <si>
    <t>Bowen</t>
  </si>
  <si>
    <t>Tristan</t>
  </si>
  <si>
    <t>Wilkins</t>
  </si>
  <si>
    <t>'3976322'</t>
  </si>
  <si>
    <t>West</t>
  </si>
  <si>
    <t>'4045418'</t>
  </si>
  <si>
    <t>'3897796'</t>
  </si>
  <si>
    <t>Jenson</t>
  </si>
  <si>
    <t>'3897543'</t>
  </si>
  <si>
    <t>Archie</t>
  </si>
  <si>
    <t>Paton</t>
  </si>
  <si>
    <t>'3892354'</t>
  </si>
  <si>
    <t>Cameron</t>
  </si>
  <si>
    <t>Robertson</t>
  </si>
  <si>
    <t>Vince</t>
  </si>
  <si>
    <t>Nagy-Kovacs</t>
  </si>
  <si>
    <t>'4068113'</t>
  </si>
  <si>
    <t>Elliott</t>
  </si>
  <si>
    <t>'4071080'</t>
  </si>
  <si>
    <t>Isaac</t>
  </si>
  <si>
    <t>Hewer</t>
  </si>
  <si>
    <t>Mckinstry</t>
  </si>
  <si>
    <t>'3982895'</t>
  </si>
  <si>
    <t>Stanley</t>
  </si>
  <si>
    <t>'3937537'</t>
  </si>
  <si>
    <t>'3570656'</t>
  </si>
  <si>
    <t>McIntosh</t>
  </si>
  <si>
    <t>'3903531'</t>
  </si>
  <si>
    <t>300m - U17W</t>
  </si>
  <si>
    <t>'3839054'</t>
  </si>
  <si>
    <t>Erin</t>
  </si>
  <si>
    <t>Craine</t>
  </si>
  <si>
    <t>'00000'</t>
  </si>
  <si>
    <t>Ellis</t>
  </si>
  <si>
    <t>Woolley</t>
  </si>
  <si>
    <t>'3871748'</t>
  </si>
  <si>
    <t>Bott</t>
  </si>
  <si>
    <t>'3969682'</t>
  </si>
  <si>
    <t>Fleur</t>
  </si>
  <si>
    <t>Grey</t>
  </si>
  <si>
    <t>'3984529'</t>
  </si>
  <si>
    <t>'4068735'</t>
  </si>
  <si>
    <t>'4045434'</t>
  </si>
  <si>
    <t>Ellie</t>
  </si>
  <si>
    <t>Stephens</t>
  </si>
  <si>
    <t>James</t>
  </si>
  <si>
    <t>'4021754'</t>
  </si>
  <si>
    <t>'3897795'</t>
  </si>
  <si>
    <t>400m - U17M</t>
  </si>
  <si>
    <t>Zack</t>
  </si>
  <si>
    <t>Wigginton</t>
  </si>
  <si>
    <t>'4028231'</t>
  </si>
  <si>
    <t>Henry</t>
  </si>
  <si>
    <t>Watson</t>
  </si>
  <si>
    <t>'3769748'</t>
  </si>
  <si>
    <t>Joseph</t>
  </si>
  <si>
    <t>Sandiford</t>
  </si>
  <si>
    <t>'3808822'</t>
  </si>
  <si>
    <t>'4052754'</t>
  </si>
  <si>
    <t>Barney</t>
  </si>
  <si>
    <t>Thomas</t>
  </si>
  <si>
    <t>charlie</t>
  </si>
  <si>
    <t>williams</t>
  </si>
  <si>
    <t>'4069774'</t>
  </si>
  <si>
    <t>Oliver</t>
  </si>
  <si>
    <t>Draper</t>
  </si>
  <si>
    <t>'3769832'</t>
  </si>
  <si>
    <t>Edward</t>
  </si>
  <si>
    <t>Hall-Green</t>
  </si>
  <si>
    <t>'4054039'</t>
  </si>
  <si>
    <t>Paul</t>
  </si>
  <si>
    <t>Escott</t>
  </si>
  <si>
    <t>'3984499'</t>
  </si>
  <si>
    <t>Alexander</t>
  </si>
  <si>
    <t>Auton-Green</t>
  </si>
  <si>
    <t>'3583439'</t>
  </si>
  <si>
    <t>Vijay</t>
  </si>
  <si>
    <t>Bakrania</t>
  </si>
  <si>
    <t>'3834804'</t>
  </si>
  <si>
    <t>Dick</t>
  </si>
  <si>
    <t>'3861682'</t>
  </si>
  <si>
    <t>75m - Heat 2</t>
  </si>
  <si>
    <t xml:space="preserve">150m </t>
  </si>
  <si>
    <t>100m - Heat 2</t>
  </si>
  <si>
    <t>May only be one pool</t>
  </si>
  <si>
    <t>Shot Put</t>
  </si>
  <si>
    <t>Female</t>
  </si>
  <si>
    <t>Male</t>
  </si>
  <si>
    <t>800m Heat 1</t>
  </si>
  <si>
    <t>800m Heat 2</t>
  </si>
  <si>
    <t>2.43.6</t>
  </si>
  <si>
    <t>2.55.7</t>
  </si>
  <si>
    <t>2.58.0</t>
  </si>
  <si>
    <t>3.09.8</t>
  </si>
  <si>
    <t>3.15.6</t>
  </si>
  <si>
    <t>3.21.4</t>
  </si>
  <si>
    <t>3.26.5</t>
  </si>
  <si>
    <t>2.36.7</t>
  </si>
  <si>
    <t>2.39.9</t>
  </si>
  <si>
    <t>3.01.9</t>
  </si>
  <si>
    <t>3.05.6</t>
  </si>
  <si>
    <t>3.13.0</t>
  </si>
  <si>
    <t>3.14.3</t>
  </si>
  <si>
    <t>3.25.3</t>
  </si>
  <si>
    <t>2.32.4</t>
  </si>
  <si>
    <t>2.43.2</t>
  </si>
  <si>
    <t>2.46.8</t>
  </si>
  <si>
    <t>2.49.4</t>
  </si>
  <si>
    <t>3.00.6</t>
  </si>
  <si>
    <t>3.06.6</t>
  </si>
  <si>
    <t>3.11.4</t>
  </si>
  <si>
    <t>3.12.2</t>
  </si>
  <si>
    <t>3.32.0</t>
  </si>
  <si>
    <t>3.32.1</t>
  </si>
  <si>
    <t>2.38.4</t>
  </si>
  <si>
    <t>2.38.8</t>
  </si>
  <si>
    <t>2.41.8</t>
  </si>
  <si>
    <t>2.45.4</t>
  </si>
  <si>
    <t>2.52.3</t>
  </si>
  <si>
    <t>2.28.1</t>
  </si>
  <si>
    <t>2.31.2</t>
  </si>
  <si>
    <t>2.35.2</t>
  </si>
  <si>
    <t>2.35.4</t>
  </si>
  <si>
    <t>2.44.2</t>
  </si>
  <si>
    <t>2.49.6</t>
  </si>
  <si>
    <t>2.33.3</t>
  </si>
  <si>
    <t>2.38.1</t>
  </si>
  <si>
    <t>2.53.9</t>
  </si>
  <si>
    <t>3.01.5</t>
  </si>
  <si>
    <t>3.14.2</t>
  </si>
  <si>
    <t>2.10.6</t>
  </si>
  <si>
    <t>2.11.3</t>
  </si>
  <si>
    <t>2.18.6</t>
  </si>
  <si>
    <t>2.35.3</t>
  </si>
  <si>
    <t>2.35.7</t>
  </si>
  <si>
    <t>2.50.4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</si>
</sst>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/>
    <xf numFmtId="6" fontId="0" fillId="0" borderId="0" xfId="0" applyNumberFormat="1"/>
    <xf numFmtId="0" fontId="0" fillId="0" borderId="0" xfId="0" quotePrefix="1"/>
    <xf numFmtId="0" fontId="4" fillId="4" borderId="1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0" fillId="3" borderId="0" xfId="0" applyNumberForma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0"/>
  <sheetViews>
    <sheetView topLeftCell="A132" zoomScaleNormal="100" workbookViewId="0">
      <selection activeCell="A30" sqref="A30:G30"/>
    </sheetView>
  </sheetViews>
  <sheetFormatPr defaultRowHeight="15" x14ac:dyDescent="0.25"/>
  <cols>
    <col min="1" max="1" width="9.140625" style="4"/>
    <col min="2" max="2" width="19.28515625" style="6" customWidth="1"/>
    <col min="3" max="3" width="19.140625" style="6" customWidth="1"/>
    <col min="4" max="4" width="29.140625" style="6" customWidth="1"/>
    <col min="5" max="5" width="17.42578125" style="7" customWidth="1"/>
    <col min="6" max="6" width="13.140625" style="6" customWidth="1"/>
    <col min="7" max="7" width="22.5703125" style="19" customWidth="1"/>
    <col min="8" max="8" width="17.140625" customWidth="1"/>
    <col min="9" max="9" width="18.5703125" customWidth="1"/>
    <col min="10" max="10" width="17.7109375" customWidth="1"/>
    <col min="11" max="11" width="16" customWidth="1"/>
    <col min="12" max="12" width="14.85546875" customWidth="1"/>
    <col min="13" max="13" width="12.7109375" customWidth="1"/>
    <col min="14" max="14" width="11.85546875" customWidth="1"/>
  </cols>
  <sheetData>
    <row r="1" spans="1:18" x14ac:dyDescent="0.25">
      <c r="A1" s="3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4</v>
      </c>
      <c r="G1" s="18" t="s">
        <v>6</v>
      </c>
      <c r="H1" s="1"/>
      <c r="I1" s="1"/>
      <c r="J1" s="1"/>
      <c r="K1" s="1"/>
      <c r="L1" s="1"/>
      <c r="M1" s="1"/>
      <c r="N1" s="1"/>
      <c r="P1" t="s">
        <v>4</v>
      </c>
      <c r="R1" t="s">
        <v>96</v>
      </c>
    </row>
    <row r="2" spans="1:18" ht="15.75" x14ac:dyDescent="0.25">
      <c r="A2" s="17">
        <v>101</v>
      </c>
      <c r="B2" t="s">
        <v>188</v>
      </c>
      <c r="C2" t="s">
        <v>189</v>
      </c>
      <c r="D2"/>
      <c r="E2"/>
      <c r="F2" t="s">
        <v>180</v>
      </c>
      <c r="G2" t="s">
        <v>201</v>
      </c>
      <c r="O2" s="27"/>
    </row>
    <row r="3" spans="1:18" ht="15.75" x14ac:dyDescent="0.25">
      <c r="A3" s="17">
        <f t="shared" ref="A3:A34" si="0">A2+1</f>
        <v>102</v>
      </c>
      <c r="B3" t="s">
        <v>199</v>
      </c>
      <c r="C3" t="s">
        <v>200</v>
      </c>
      <c r="D3"/>
      <c r="E3"/>
      <c r="F3" t="s">
        <v>180</v>
      </c>
      <c r="G3" t="s">
        <v>201</v>
      </c>
      <c r="O3" s="27"/>
      <c r="P3" t="s">
        <v>22</v>
      </c>
      <c r="R3" t="s">
        <v>97</v>
      </c>
    </row>
    <row r="4" spans="1:18" ht="15.75" x14ac:dyDescent="0.25">
      <c r="A4" s="17">
        <f t="shared" si="0"/>
        <v>103</v>
      </c>
      <c r="B4" t="s">
        <v>190</v>
      </c>
      <c r="C4" t="s">
        <v>191</v>
      </c>
      <c r="D4" t="s">
        <v>14</v>
      </c>
      <c r="E4"/>
      <c r="F4" t="s">
        <v>180</v>
      </c>
      <c r="G4" t="s">
        <v>201</v>
      </c>
      <c r="O4" s="27"/>
      <c r="P4" t="s">
        <v>17</v>
      </c>
      <c r="R4" t="s">
        <v>97</v>
      </c>
    </row>
    <row r="5" spans="1:18" ht="15.75" x14ac:dyDescent="0.25">
      <c r="A5" s="17">
        <f t="shared" si="0"/>
        <v>104</v>
      </c>
      <c r="B5" t="s">
        <v>196</v>
      </c>
      <c r="C5" t="s">
        <v>123</v>
      </c>
      <c r="D5" t="s">
        <v>44</v>
      </c>
      <c r="E5"/>
      <c r="F5" t="s">
        <v>180</v>
      </c>
      <c r="G5" t="s">
        <v>201</v>
      </c>
      <c r="O5" s="27"/>
      <c r="P5" t="s">
        <v>23</v>
      </c>
      <c r="R5" t="s">
        <v>98</v>
      </c>
    </row>
    <row r="6" spans="1:18" ht="15.75" x14ac:dyDescent="0.25">
      <c r="A6" s="17">
        <f t="shared" si="0"/>
        <v>105</v>
      </c>
      <c r="B6" t="s">
        <v>197</v>
      </c>
      <c r="C6" t="s">
        <v>198</v>
      </c>
      <c r="D6" t="s">
        <v>183</v>
      </c>
      <c r="E6"/>
      <c r="F6" t="s">
        <v>180</v>
      </c>
      <c r="G6" t="s">
        <v>201</v>
      </c>
      <c r="O6" s="27"/>
      <c r="P6" t="s">
        <v>19</v>
      </c>
      <c r="R6" t="s">
        <v>99</v>
      </c>
    </row>
    <row r="7" spans="1:18" ht="15.75" x14ac:dyDescent="0.25">
      <c r="A7" s="17">
        <f t="shared" si="0"/>
        <v>106</v>
      </c>
      <c r="B7" t="s">
        <v>181</v>
      </c>
      <c r="C7" t="s">
        <v>182</v>
      </c>
      <c r="D7" t="s">
        <v>183</v>
      </c>
      <c r="E7" t="s">
        <v>184</v>
      </c>
      <c r="F7" t="s">
        <v>180</v>
      </c>
      <c r="G7" t="s">
        <v>201</v>
      </c>
      <c r="O7" s="27"/>
      <c r="P7" t="s">
        <v>16</v>
      </c>
      <c r="R7" t="s">
        <v>99</v>
      </c>
    </row>
    <row r="8" spans="1:18" ht="15.75" x14ac:dyDescent="0.25">
      <c r="A8" s="17">
        <f t="shared" si="0"/>
        <v>107</v>
      </c>
      <c r="B8" t="s">
        <v>194</v>
      </c>
      <c r="C8" t="s">
        <v>195</v>
      </c>
      <c r="D8"/>
      <c r="E8"/>
      <c r="F8" t="s">
        <v>180</v>
      </c>
      <c r="G8" t="s">
        <v>201</v>
      </c>
      <c r="O8" s="27"/>
      <c r="P8" t="s">
        <v>45</v>
      </c>
      <c r="R8" t="s">
        <v>100</v>
      </c>
    </row>
    <row r="9" spans="1:18" ht="15.75" x14ac:dyDescent="0.25">
      <c r="A9" s="17">
        <f t="shared" si="0"/>
        <v>108</v>
      </c>
      <c r="B9" t="s">
        <v>185</v>
      </c>
      <c r="C9" t="s">
        <v>128</v>
      </c>
      <c r="D9"/>
      <c r="E9"/>
      <c r="F9" t="s">
        <v>180</v>
      </c>
      <c r="G9" t="s">
        <v>201</v>
      </c>
      <c r="O9" s="27"/>
      <c r="P9" t="s">
        <v>34</v>
      </c>
      <c r="R9" t="s">
        <v>101</v>
      </c>
    </row>
    <row r="10" spans="1:18" ht="15.75" x14ac:dyDescent="0.25">
      <c r="A10" s="17">
        <f t="shared" si="0"/>
        <v>109</v>
      </c>
      <c r="B10" t="s">
        <v>192</v>
      </c>
      <c r="C10" t="s">
        <v>193</v>
      </c>
      <c r="D10"/>
      <c r="E10"/>
      <c r="F10" t="s">
        <v>180</v>
      </c>
      <c r="G10" t="s">
        <v>201</v>
      </c>
      <c r="O10" s="27"/>
    </row>
    <row r="11" spans="1:18" ht="15.75" x14ac:dyDescent="0.25">
      <c r="A11" s="17">
        <f t="shared" si="0"/>
        <v>110</v>
      </c>
      <c r="B11" t="s">
        <v>178</v>
      </c>
      <c r="C11" t="s">
        <v>179</v>
      </c>
      <c r="D11"/>
      <c r="E11"/>
      <c r="F11" t="s">
        <v>180</v>
      </c>
      <c r="G11" t="s">
        <v>201</v>
      </c>
      <c r="O11" s="27"/>
      <c r="Q11" s="12"/>
    </row>
    <row r="12" spans="1:18" ht="15.75" x14ac:dyDescent="0.25">
      <c r="A12" s="17">
        <f t="shared" si="0"/>
        <v>111</v>
      </c>
      <c r="B12" t="s">
        <v>186</v>
      </c>
      <c r="C12" t="s">
        <v>187</v>
      </c>
      <c r="D12"/>
      <c r="E12"/>
      <c r="F12" t="s">
        <v>180</v>
      </c>
      <c r="G12" t="s">
        <v>201</v>
      </c>
      <c r="O12" s="27"/>
      <c r="Q12" s="12"/>
    </row>
    <row r="13" spans="1:18" ht="15.75" x14ac:dyDescent="0.25">
      <c r="A13" s="17">
        <f t="shared" si="0"/>
        <v>112</v>
      </c>
      <c r="B13" t="s">
        <v>218</v>
      </c>
      <c r="C13" t="s">
        <v>219</v>
      </c>
      <c r="D13"/>
      <c r="E13"/>
      <c r="F13" t="s">
        <v>205</v>
      </c>
      <c r="G13" t="s">
        <v>201</v>
      </c>
      <c r="O13" s="27"/>
      <c r="Q13" s="12"/>
    </row>
    <row r="14" spans="1:18" ht="15.75" x14ac:dyDescent="0.25">
      <c r="A14" s="17">
        <f t="shared" si="0"/>
        <v>113</v>
      </c>
      <c r="B14" t="s">
        <v>223</v>
      </c>
      <c r="C14" t="s">
        <v>224</v>
      </c>
      <c r="D14"/>
      <c r="E14"/>
      <c r="F14" t="s">
        <v>205</v>
      </c>
      <c r="G14" t="s">
        <v>201</v>
      </c>
      <c r="O14" s="27"/>
      <c r="Q14" s="12"/>
    </row>
    <row r="15" spans="1:18" ht="15.75" x14ac:dyDescent="0.25">
      <c r="A15" s="17">
        <f t="shared" si="0"/>
        <v>114</v>
      </c>
      <c r="B15" t="s">
        <v>213</v>
      </c>
      <c r="C15" t="s">
        <v>214</v>
      </c>
      <c r="D15" t="s">
        <v>53</v>
      </c>
      <c r="E15"/>
      <c r="F15" t="s">
        <v>205</v>
      </c>
      <c r="G15" t="s">
        <v>201</v>
      </c>
      <c r="O15" s="27"/>
      <c r="Q15" s="12"/>
    </row>
    <row r="16" spans="1:18" ht="15.75" x14ac:dyDescent="0.25">
      <c r="A16" s="17">
        <f t="shared" si="0"/>
        <v>115</v>
      </c>
      <c r="B16" t="s">
        <v>176</v>
      </c>
      <c r="C16" t="s">
        <v>215</v>
      </c>
      <c r="D16" t="s">
        <v>216</v>
      </c>
      <c r="E16" t="s">
        <v>184</v>
      </c>
      <c r="F16" t="s">
        <v>205</v>
      </c>
      <c r="G16" t="s">
        <v>201</v>
      </c>
      <c r="O16" s="27"/>
      <c r="P16" s="27">
        <f>SUM(O2:O16)</f>
        <v>0</v>
      </c>
      <c r="Q16" s="12"/>
    </row>
    <row r="17" spans="1:15" ht="15.75" x14ac:dyDescent="0.25">
      <c r="A17" s="17">
        <f t="shared" si="0"/>
        <v>116</v>
      </c>
      <c r="B17" t="s">
        <v>220</v>
      </c>
      <c r="C17" t="s">
        <v>221</v>
      </c>
      <c r="D17" t="s">
        <v>216</v>
      </c>
      <c r="E17" t="s">
        <v>222</v>
      </c>
      <c r="F17" t="s">
        <v>205</v>
      </c>
      <c r="G17" t="s">
        <v>201</v>
      </c>
      <c r="O17" s="12"/>
    </row>
    <row r="18" spans="1:15" ht="15.75" x14ac:dyDescent="0.25">
      <c r="A18" s="17">
        <f t="shared" si="0"/>
        <v>117</v>
      </c>
      <c r="B18" s="6" t="s">
        <v>282</v>
      </c>
      <c r="C18" s="6" t="s">
        <v>283</v>
      </c>
      <c r="D18" s="6" t="s">
        <v>284</v>
      </c>
      <c r="F18" t="s">
        <v>205</v>
      </c>
      <c r="G18" t="s">
        <v>201</v>
      </c>
      <c r="O18" s="12"/>
    </row>
    <row r="19" spans="1:15" ht="15.75" x14ac:dyDescent="0.25">
      <c r="A19" s="17">
        <f t="shared" si="0"/>
        <v>118</v>
      </c>
      <c r="B19" t="s">
        <v>210</v>
      </c>
      <c r="C19" t="s">
        <v>130</v>
      </c>
      <c r="D19" t="s">
        <v>183</v>
      </c>
      <c r="E19" t="s">
        <v>184</v>
      </c>
      <c r="F19" t="s">
        <v>205</v>
      </c>
      <c r="G19" t="s">
        <v>201</v>
      </c>
      <c r="O19" s="12"/>
    </row>
    <row r="20" spans="1:15" ht="15.75" x14ac:dyDescent="0.25">
      <c r="A20" s="17">
        <f t="shared" si="0"/>
        <v>119</v>
      </c>
      <c r="B20" t="s">
        <v>208</v>
      </c>
      <c r="C20" t="s">
        <v>209</v>
      </c>
      <c r="D20" t="s">
        <v>183</v>
      </c>
      <c r="E20"/>
      <c r="F20" t="s">
        <v>205</v>
      </c>
      <c r="G20" t="s">
        <v>201</v>
      </c>
    </row>
    <row r="21" spans="1:15" ht="15.75" x14ac:dyDescent="0.25">
      <c r="A21" s="17">
        <f t="shared" si="0"/>
        <v>120</v>
      </c>
      <c r="B21" t="s">
        <v>206</v>
      </c>
      <c r="C21" t="s">
        <v>207</v>
      </c>
      <c r="D21"/>
      <c r="E21"/>
      <c r="F21" t="s">
        <v>205</v>
      </c>
      <c r="G21" t="s">
        <v>201</v>
      </c>
    </row>
    <row r="22" spans="1:15" ht="15.75" x14ac:dyDescent="0.25">
      <c r="A22" s="17">
        <f t="shared" si="0"/>
        <v>121</v>
      </c>
      <c r="B22" t="s">
        <v>211</v>
      </c>
      <c r="C22" t="s">
        <v>212</v>
      </c>
      <c r="D22" t="s">
        <v>44</v>
      </c>
      <c r="E22"/>
      <c r="F22" t="s">
        <v>205</v>
      </c>
      <c r="G22" t="s">
        <v>201</v>
      </c>
    </row>
    <row r="23" spans="1:15" ht="15.75" x14ac:dyDescent="0.25">
      <c r="A23" s="17">
        <f t="shared" si="0"/>
        <v>122</v>
      </c>
      <c r="B23" t="s">
        <v>120</v>
      </c>
      <c r="C23" t="s">
        <v>125</v>
      </c>
      <c r="D23"/>
      <c r="E23"/>
      <c r="F23" t="s">
        <v>205</v>
      </c>
      <c r="G23" t="s">
        <v>201</v>
      </c>
    </row>
    <row r="24" spans="1:15" ht="15.75" x14ac:dyDescent="0.25">
      <c r="A24" s="17">
        <f t="shared" si="0"/>
        <v>123</v>
      </c>
      <c r="B24" t="s">
        <v>202</v>
      </c>
      <c r="C24" t="s">
        <v>203</v>
      </c>
      <c r="D24" t="s">
        <v>204</v>
      </c>
      <c r="E24"/>
      <c r="F24" t="s">
        <v>205</v>
      </c>
      <c r="G24" t="s">
        <v>201</v>
      </c>
    </row>
    <row r="25" spans="1:15" ht="15.75" x14ac:dyDescent="0.25">
      <c r="A25" s="17">
        <f t="shared" si="0"/>
        <v>124</v>
      </c>
      <c r="B25" t="s">
        <v>126</v>
      </c>
      <c r="C25" t="s">
        <v>217</v>
      </c>
      <c r="D25"/>
      <c r="E25"/>
      <c r="F25" t="s">
        <v>205</v>
      </c>
      <c r="G25" t="s">
        <v>201</v>
      </c>
    </row>
    <row r="26" spans="1:15" ht="15.75" x14ac:dyDescent="0.25">
      <c r="A26" s="17">
        <f t="shared" si="0"/>
        <v>125</v>
      </c>
      <c r="B26" t="s">
        <v>225</v>
      </c>
      <c r="C26" t="s">
        <v>226</v>
      </c>
      <c r="D26" t="s">
        <v>204</v>
      </c>
      <c r="E26" t="s">
        <v>184</v>
      </c>
      <c r="F26" t="s">
        <v>227</v>
      </c>
      <c r="G26" t="s">
        <v>201</v>
      </c>
    </row>
    <row r="27" spans="1:15" ht="15.75" x14ac:dyDescent="0.25">
      <c r="A27" s="17">
        <f t="shared" si="0"/>
        <v>126</v>
      </c>
      <c r="B27" t="s">
        <v>249</v>
      </c>
      <c r="C27" t="s">
        <v>250</v>
      </c>
      <c r="D27"/>
      <c r="E27"/>
      <c r="F27" t="s">
        <v>227</v>
      </c>
      <c r="G27" t="s">
        <v>201</v>
      </c>
    </row>
    <row r="28" spans="1:15" ht="15.75" x14ac:dyDescent="0.25">
      <c r="A28" s="17">
        <f t="shared" si="0"/>
        <v>127</v>
      </c>
      <c r="B28" t="s">
        <v>251</v>
      </c>
      <c r="C28" t="s">
        <v>252</v>
      </c>
      <c r="D28"/>
      <c r="E28"/>
      <c r="F28" t="s">
        <v>227</v>
      </c>
      <c r="G28" t="s">
        <v>201</v>
      </c>
    </row>
    <row r="29" spans="1:15" ht="15.75" x14ac:dyDescent="0.25">
      <c r="A29" s="17">
        <f t="shared" si="0"/>
        <v>128</v>
      </c>
      <c r="B29" t="s">
        <v>243</v>
      </c>
      <c r="C29" t="s">
        <v>244</v>
      </c>
      <c r="D29" t="s">
        <v>14</v>
      </c>
      <c r="E29"/>
      <c r="F29" t="s">
        <v>227</v>
      </c>
      <c r="G29" t="s">
        <v>201</v>
      </c>
    </row>
    <row r="30" spans="1:15" ht="15.75" x14ac:dyDescent="0.25">
      <c r="A30" s="17">
        <f t="shared" si="0"/>
        <v>129</v>
      </c>
      <c r="B30" t="s">
        <v>253</v>
      </c>
      <c r="C30" t="s">
        <v>254</v>
      </c>
      <c r="D30" t="s">
        <v>216</v>
      </c>
      <c r="E30"/>
      <c r="F30" t="s">
        <v>180</v>
      </c>
      <c r="G30" t="s">
        <v>201</v>
      </c>
    </row>
    <row r="31" spans="1:15" ht="15.75" x14ac:dyDescent="0.25">
      <c r="A31" s="17">
        <f t="shared" si="0"/>
        <v>130</v>
      </c>
      <c r="B31" t="s">
        <v>257</v>
      </c>
      <c r="C31" t="s">
        <v>258</v>
      </c>
      <c r="D31" t="s">
        <v>259</v>
      </c>
      <c r="E31"/>
      <c r="F31" t="s">
        <v>227</v>
      </c>
      <c r="G31" t="s">
        <v>201</v>
      </c>
    </row>
    <row r="32" spans="1:15" ht="15.75" x14ac:dyDescent="0.25">
      <c r="A32" s="17">
        <f t="shared" si="0"/>
        <v>131</v>
      </c>
      <c r="B32" t="s">
        <v>230</v>
      </c>
      <c r="C32" t="s">
        <v>231</v>
      </c>
      <c r="D32" t="s">
        <v>183</v>
      </c>
      <c r="E32" t="s">
        <v>184</v>
      </c>
      <c r="F32" t="s">
        <v>227</v>
      </c>
      <c r="G32" t="s">
        <v>201</v>
      </c>
    </row>
    <row r="33" spans="1:7" ht="15.75" x14ac:dyDescent="0.25">
      <c r="A33" s="17">
        <f t="shared" si="0"/>
        <v>132</v>
      </c>
      <c r="B33" t="s">
        <v>247</v>
      </c>
      <c r="C33" t="s">
        <v>248</v>
      </c>
      <c r="D33" t="s">
        <v>44</v>
      </c>
      <c r="E33"/>
      <c r="F33" t="s">
        <v>227</v>
      </c>
      <c r="G33" t="s">
        <v>201</v>
      </c>
    </row>
    <row r="34" spans="1:7" ht="15.75" x14ac:dyDescent="0.25">
      <c r="A34" s="17">
        <f t="shared" si="0"/>
        <v>133</v>
      </c>
      <c r="B34" t="s">
        <v>237</v>
      </c>
      <c r="C34" t="s">
        <v>238</v>
      </c>
      <c r="D34" t="s">
        <v>204</v>
      </c>
      <c r="E34"/>
      <c r="F34" t="s">
        <v>227</v>
      </c>
      <c r="G34" t="s">
        <v>201</v>
      </c>
    </row>
    <row r="35" spans="1:7" ht="15.75" x14ac:dyDescent="0.25">
      <c r="A35" s="17">
        <f t="shared" ref="A35:A66" si="1">A34+1</f>
        <v>134</v>
      </c>
      <c r="B35" t="s">
        <v>228</v>
      </c>
      <c r="C35" t="s">
        <v>229</v>
      </c>
      <c r="D35"/>
      <c r="E35"/>
      <c r="F35" t="s">
        <v>227</v>
      </c>
      <c r="G35" t="s">
        <v>201</v>
      </c>
    </row>
    <row r="36" spans="1:7" ht="15.75" x14ac:dyDescent="0.25">
      <c r="A36" s="17">
        <f t="shared" si="1"/>
        <v>135</v>
      </c>
      <c r="B36" t="s">
        <v>239</v>
      </c>
      <c r="C36" t="s">
        <v>240</v>
      </c>
      <c r="D36"/>
      <c r="E36"/>
      <c r="F36" t="s">
        <v>227</v>
      </c>
      <c r="G36" t="s">
        <v>201</v>
      </c>
    </row>
    <row r="37" spans="1:7" ht="15.75" x14ac:dyDescent="0.25">
      <c r="A37" s="17">
        <f t="shared" si="1"/>
        <v>136</v>
      </c>
      <c r="B37" t="s">
        <v>255</v>
      </c>
      <c r="C37" t="s">
        <v>256</v>
      </c>
      <c r="D37"/>
      <c r="E37"/>
      <c r="F37" t="s">
        <v>227</v>
      </c>
      <c r="G37" t="s">
        <v>201</v>
      </c>
    </row>
    <row r="38" spans="1:7" ht="15.75" x14ac:dyDescent="0.25">
      <c r="A38" s="17">
        <f t="shared" si="1"/>
        <v>137</v>
      </c>
      <c r="B38" t="s">
        <v>245</v>
      </c>
      <c r="C38" t="s">
        <v>246</v>
      </c>
      <c r="D38" t="s">
        <v>183</v>
      </c>
      <c r="E38" t="s">
        <v>184</v>
      </c>
      <c r="F38" t="s">
        <v>227</v>
      </c>
      <c r="G38" t="s">
        <v>201</v>
      </c>
    </row>
    <row r="39" spans="1:7" ht="15.75" x14ac:dyDescent="0.25">
      <c r="A39" s="17">
        <f t="shared" si="1"/>
        <v>138</v>
      </c>
      <c r="B39" t="s">
        <v>235</v>
      </c>
      <c r="C39" t="s">
        <v>236</v>
      </c>
      <c r="D39" t="s">
        <v>183</v>
      </c>
      <c r="E39"/>
      <c r="F39" t="s">
        <v>227</v>
      </c>
      <c r="G39" t="s">
        <v>201</v>
      </c>
    </row>
    <row r="40" spans="1:7" ht="15.75" x14ac:dyDescent="0.25">
      <c r="A40" s="17">
        <f t="shared" si="1"/>
        <v>139</v>
      </c>
      <c r="B40" t="s">
        <v>241</v>
      </c>
      <c r="C40" t="s">
        <v>242</v>
      </c>
      <c r="D40"/>
      <c r="E40"/>
      <c r="F40" t="s">
        <v>227</v>
      </c>
      <c r="G40" t="s">
        <v>201</v>
      </c>
    </row>
    <row r="41" spans="1:7" ht="15.75" x14ac:dyDescent="0.25">
      <c r="A41" s="17">
        <f t="shared" si="1"/>
        <v>140</v>
      </c>
      <c r="B41" t="s">
        <v>232</v>
      </c>
      <c r="C41" t="s">
        <v>233</v>
      </c>
      <c r="D41" t="s">
        <v>234</v>
      </c>
      <c r="E41"/>
      <c r="F41" t="s">
        <v>227</v>
      </c>
      <c r="G41" t="s">
        <v>201</v>
      </c>
    </row>
    <row r="42" spans="1:7" ht="15.75" x14ac:dyDescent="0.25">
      <c r="A42" s="17">
        <f t="shared" si="1"/>
        <v>141</v>
      </c>
      <c r="B42" t="s">
        <v>273</v>
      </c>
      <c r="C42" t="s">
        <v>277</v>
      </c>
      <c r="D42" t="s">
        <v>53</v>
      </c>
      <c r="E42" t="s">
        <v>184</v>
      </c>
      <c r="F42" t="s">
        <v>262</v>
      </c>
      <c r="G42" t="s">
        <v>201</v>
      </c>
    </row>
    <row r="43" spans="1:7" ht="15.75" x14ac:dyDescent="0.25">
      <c r="A43" s="17">
        <f t="shared" si="1"/>
        <v>142</v>
      </c>
      <c r="B43" t="s">
        <v>260</v>
      </c>
      <c r="C43" t="s">
        <v>261</v>
      </c>
      <c r="D43"/>
      <c r="E43"/>
      <c r="F43" t="s">
        <v>262</v>
      </c>
      <c r="G43" t="s">
        <v>201</v>
      </c>
    </row>
    <row r="44" spans="1:7" ht="15.75" x14ac:dyDescent="0.25">
      <c r="A44" s="17">
        <f t="shared" si="1"/>
        <v>143</v>
      </c>
      <c r="B44" t="s">
        <v>265</v>
      </c>
      <c r="C44" t="s">
        <v>266</v>
      </c>
      <c r="D44"/>
      <c r="E44"/>
      <c r="F44" t="s">
        <v>262</v>
      </c>
      <c r="G44" t="s">
        <v>201</v>
      </c>
    </row>
    <row r="45" spans="1:7" ht="15.75" x14ac:dyDescent="0.25">
      <c r="A45" s="17">
        <f t="shared" si="1"/>
        <v>144</v>
      </c>
      <c r="B45" t="s">
        <v>280</v>
      </c>
      <c r="C45" t="s">
        <v>281</v>
      </c>
      <c r="D45" t="s">
        <v>53</v>
      </c>
      <c r="E45" t="s">
        <v>184</v>
      </c>
      <c r="F45" t="s">
        <v>262</v>
      </c>
      <c r="G45" t="s">
        <v>201</v>
      </c>
    </row>
    <row r="46" spans="1:7" ht="15.75" x14ac:dyDescent="0.25">
      <c r="A46" s="17">
        <f t="shared" si="1"/>
        <v>145</v>
      </c>
      <c r="B46" t="s">
        <v>273</v>
      </c>
      <c r="C46" t="s">
        <v>274</v>
      </c>
      <c r="D46" t="s">
        <v>183</v>
      </c>
      <c r="E46"/>
      <c r="F46" t="s">
        <v>262</v>
      </c>
      <c r="G46" t="s">
        <v>201</v>
      </c>
    </row>
    <row r="47" spans="1:7" ht="15.75" x14ac:dyDescent="0.25">
      <c r="A47" s="17">
        <f t="shared" si="1"/>
        <v>146</v>
      </c>
      <c r="B47" t="s">
        <v>275</v>
      </c>
      <c r="C47" t="s">
        <v>276</v>
      </c>
      <c r="D47" t="s">
        <v>216</v>
      </c>
      <c r="E47"/>
      <c r="F47" t="s">
        <v>262</v>
      </c>
      <c r="G47" t="s">
        <v>201</v>
      </c>
    </row>
    <row r="48" spans="1:7" ht="15.75" x14ac:dyDescent="0.25">
      <c r="A48" s="17">
        <f t="shared" si="1"/>
        <v>147</v>
      </c>
      <c r="B48" t="s">
        <v>278</v>
      </c>
      <c r="C48" t="s">
        <v>279</v>
      </c>
      <c r="D48"/>
      <c r="E48"/>
      <c r="F48" t="s">
        <v>262</v>
      </c>
      <c r="G48" t="s">
        <v>201</v>
      </c>
    </row>
    <row r="49" spans="1:9" ht="15.75" x14ac:dyDescent="0.25">
      <c r="A49" s="17">
        <f t="shared" si="1"/>
        <v>148</v>
      </c>
      <c r="B49" t="s">
        <v>143</v>
      </c>
      <c r="C49" t="s">
        <v>270</v>
      </c>
      <c r="D49" t="s">
        <v>204</v>
      </c>
      <c r="E49" t="s">
        <v>184</v>
      </c>
      <c r="F49" t="s">
        <v>262</v>
      </c>
      <c r="G49" t="s">
        <v>201</v>
      </c>
    </row>
    <row r="50" spans="1:9" ht="15.75" x14ac:dyDescent="0.25">
      <c r="A50" s="17">
        <f t="shared" si="1"/>
        <v>149</v>
      </c>
      <c r="B50" s="6" t="s">
        <v>273</v>
      </c>
      <c r="C50" s="6" t="s">
        <v>285</v>
      </c>
      <c r="D50" s="6" t="s">
        <v>14</v>
      </c>
      <c r="F50" t="s">
        <v>262</v>
      </c>
      <c r="G50" t="s">
        <v>201</v>
      </c>
    </row>
    <row r="51" spans="1:9" ht="15.75" x14ac:dyDescent="0.25">
      <c r="A51" s="17">
        <f t="shared" si="1"/>
        <v>150</v>
      </c>
      <c r="B51" t="s">
        <v>263</v>
      </c>
      <c r="C51" t="s">
        <v>264</v>
      </c>
      <c r="D51" t="s">
        <v>204</v>
      </c>
      <c r="E51"/>
      <c r="F51" t="s">
        <v>262</v>
      </c>
      <c r="G51" t="s">
        <v>201</v>
      </c>
    </row>
    <row r="52" spans="1:9" ht="15.75" x14ac:dyDescent="0.25">
      <c r="A52" s="17">
        <f t="shared" si="1"/>
        <v>151</v>
      </c>
      <c r="B52" t="s">
        <v>271</v>
      </c>
      <c r="C52" t="s">
        <v>272</v>
      </c>
      <c r="D52"/>
      <c r="E52"/>
      <c r="F52" t="s">
        <v>262</v>
      </c>
      <c r="G52" t="s">
        <v>201</v>
      </c>
    </row>
    <row r="53" spans="1:9" ht="15.75" x14ac:dyDescent="0.25">
      <c r="A53" s="17">
        <f t="shared" si="1"/>
        <v>152</v>
      </c>
      <c r="B53" t="s">
        <v>267</v>
      </c>
      <c r="C53" t="s">
        <v>268</v>
      </c>
      <c r="D53" t="s">
        <v>269</v>
      </c>
      <c r="E53"/>
      <c r="F53" t="s">
        <v>262</v>
      </c>
      <c r="G53" t="s">
        <v>201</v>
      </c>
    </row>
    <row r="54" spans="1:9" ht="15.75" x14ac:dyDescent="0.25">
      <c r="A54" s="17">
        <f t="shared" si="1"/>
        <v>153</v>
      </c>
      <c r="B54" t="s">
        <v>196</v>
      </c>
      <c r="C54" t="s">
        <v>313</v>
      </c>
      <c r="D54" t="s">
        <v>53</v>
      </c>
      <c r="E54"/>
      <c r="F54" t="s">
        <v>21</v>
      </c>
      <c r="G54" t="s">
        <v>172</v>
      </c>
      <c r="H54" t="s">
        <v>112</v>
      </c>
      <c r="I54" t="s">
        <v>288</v>
      </c>
    </row>
    <row r="55" spans="1:9" ht="15.75" x14ac:dyDescent="0.25">
      <c r="A55" s="17">
        <f t="shared" si="1"/>
        <v>154</v>
      </c>
      <c r="B55" t="s">
        <v>309</v>
      </c>
      <c r="C55" t="s">
        <v>310</v>
      </c>
      <c r="D55" t="s">
        <v>14</v>
      </c>
      <c r="E55"/>
      <c r="F55" t="s">
        <v>21</v>
      </c>
      <c r="G55" t="s">
        <v>110</v>
      </c>
      <c r="H55" t="s">
        <v>288</v>
      </c>
      <c r="I55" t="s">
        <v>288</v>
      </c>
    </row>
    <row r="56" spans="1:9" ht="15.75" x14ac:dyDescent="0.25">
      <c r="A56" s="17">
        <f t="shared" si="1"/>
        <v>155</v>
      </c>
      <c r="B56" t="s">
        <v>311</v>
      </c>
      <c r="C56" t="s">
        <v>312</v>
      </c>
      <c r="D56" t="s">
        <v>53</v>
      </c>
      <c r="E56"/>
      <c r="F56" t="s">
        <v>21</v>
      </c>
      <c r="G56" t="s">
        <v>164</v>
      </c>
      <c r="H56" t="s">
        <v>288</v>
      </c>
      <c r="I56" t="s">
        <v>288</v>
      </c>
    </row>
    <row r="57" spans="1:9" ht="15.75" x14ac:dyDescent="0.25">
      <c r="A57" s="17">
        <f t="shared" si="1"/>
        <v>156</v>
      </c>
      <c r="B57" t="s">
        <v>321</v>
      </c>
      <c r="C57" t="s">
        <v>322</v>
      </c>
      <c r="D57" t="s">
        <v>53</v>
      </c>
      <c r="E57" t="s">
        <v>323</v>
      </c>
      <c r="F57" t="s">
        <v>21</v>
      </c>
      <c r="G57" t="s">
        <v>112</v>
      </c>
      <c r="H57" t="s">
        <v>288</v>
      </c>
      <c r="I57" t="s">
        <v>288</v>
      </c>
    </row>
    <row r="58" spans="1:9" ht="15.75" x14ac:dyDescent="0.25">
      <c r="A58" s="17">
        <f t="shared" si="1"/>
        <v>157</v>
      </c>
      <c r="B58" t="s">
        <v>298</v>
      </c>
      <c r="C58" t="s">
        <v>299</v>
      </c>
      <c r="D58"/>
      <c r="E58"/>
      <c r="F58" t="s">
        <v>21</v>
      </c>
      <c r="G58" t="s">
        <v>164</v>
      </c>
      <c r="H58" t="s">
        <v>288</v>
      </c>
      <c r="I58" t="s">
        <v>288</v>
      </c>
    </row>
    <row r="59" spans="1:9" ht="15.75" x14ac:dyDescent="0.25">
      <c r="A59" s="17">
        <f t="shared" si="1"/>
        <v>158</v>
      </c>
      <c r="B59" t="s">
        <v>152</v>
      </c>
      <c r="C59" t="s">
        <v>153</v>
      </c>
      <c r="D59" t="s">
        <v>53</v>
      </c>
      <c r="E59"/>
      <c r="F59" t="s">
        <v>21</v>
      </c>
      <c r="G59" t="s">
        <v>109</v>
      </c>
      <c r="H59" t="s">
        <v>164</v>
      </c>
      <c r="I59" t="s">
        <v>288</v>
      </c>
    </row>
    <row r="60" spans="1:9" ht="15.75" x14ac:dyDescent="0.25">
      <c r="A60" s="17">
        <f t="shared" si="1"/>
        <v>159</v>
      </c>
      <c r="B60" t="s">
        <v>319</v>
      </c>
      <c r="C60" t="s">
        <v>320</v>
      </c>
      <c r="D60" t="s">
        <v>53</v>
      </c>
      <c r="E60"/>
      <c r="F60" t="s">
        <v>21</v>
      </c>
      <c r="G60" t="s">
        <v>164</v>
      </c>
      <c r="H60" t="s">
        <v>172</v>
      </c>
      <c r="I60" t="s">
        <v>112</v>
      </c>
    </row>
    <row r="61" spans="1:9" ht="15.75" x14ac:dyDescent="0.25">
      <c r="A61" s="17">
        <f t="shared" si="1"/>
        <v>160</v>
      </c>
      <c r="B61" t="s">
        <v>296</v>
      </c>
      <c r="C61" t="s">
        <v>297</v>
      </c>
      <c r="D61" t="s">
        <v>18</v>
      </c>
      <c r="E61" t="s">
        <v>184</v>
      </c>
      <c r="F61" t="s">
        <v>21</v>
      </c>
      <c r="G61" t="s">
        <v>112</v>
      </c>
      <c r="H61" t="s">
        <v>288</v>
      </c>
      <c r="I61" t="s">
        <v>288</v>
      </c>
    </row>
    <row r="62" spans="1:9" ht="15.75" x14ac:dyDescent="0.25">
      <c r="A62" s="17">
        <f t="shared" si="1"/>
        <v>161</v>
      </c>
      <c r="B62" t="s">
        <v>307</v>
      </c>
      <c r="C62" t="s">
        <v>308</v>
      </c>
      <c r="D62" t="s">
        <v>57</v>
      </c>
      <c r="E62" t="s">
        <v>184</v>
      </c>
      <c r="F62" t="s">
        <v>21</v>
      </c>
      <c r="G62" t="s">
        <v>112</v>
      </c>
      <c r="H62" t="s">
        <v>172</v>
      </c>
      <c r="I62" t="s">
        <v>288</v>
      </c>
    </row>
    <row r="63" spans="1:9" ht="15.75" x14ac:dyDescent="0.25">
      <c r="A63" s="17">
        <f t="shared" si="1"/>
        <v>162</v>
      </c>
      <c r="B63" t="s">
        <v>305</v>
      </c>
      <c r="C63" t="s">
        <v>306</v>
      </c>
      <c r="D63"/>
      <c r="E63"/>
      <c r="F63" t="s">
        <v>21</v>
      </c>
      <c r="G63" t="s">
        <v>112</v>
      </c>
      <c r="H63" t="s">
        <v>288</v>
      </c>
      <c r="I63" t="s">
        <v>288</v>
      </c>
    </row>
    <row r="64" spans="1:9" ht="15.75" x14ac:dyDescent="0.25">
      <c r="A64" s="17">
        <f t="shared" si="1"/>
        <v>163</v>
      </c>
      <c r="B64" t="s">
        <v>169</v>
      </c>
      <c r="C64" t="s">
        <v>170</v>
      </c>
      <c r="D64" t="s">
        <v>183</v>
      </c>
      <c r="E64" t="s">
        <v>184</v>
      </c>
      <c r="F64" t="s">
        <v>21</v>
      </c>
      <c r="G64" t="s">
        <v>287</v>
      </c>
      <c r="H64" t="s">
        <v>164</v>
      </c>
      <c r="I64" t="s">
        <v>109</v>
      </c>
    </row>
    <row r="65" spans="1:13" ht="15.75" x14ac:dyDescent="0.25">
      <c r="A65" s="17">
        <f t="shared" si="1"/>
        <v>164</v>
      </c>
      <c r="B65" t="s">
        <v>118</v>
      </c>
      <c r="C65" t="s">
        <v>119</v>
      </c>
      <c r="D65"/>
      <c r="E65"/>
      <c r="F65" t="s">
        <v>21</v>
      </c>
      <c r="G65" t="s">
        <v>164</v>
      </c>
      <c r="H65" t="s">
        <v>112</v>
      </c>
      <c r="I65" t="s">
        <v>109</v>
      </c>
    </row>
    <row r="66" spans="1:13" ht="15.75" x14ac:dyDescent="0.25">
      <c r="A66" s="17">
        <f t="shared" si="1"/>
        <v>165</v>
      </c>
      <c r="B66" t="s">
        <v>314</v>
      </c>
      <c r="C66" t="s">
        <v>315</v>
      </c>
      <c r="D66" t="s">
        <v>53</v>
      </c>
      <c r="E66" t="s">
        <v>184</v>
      </c>
      <c r="F66" t="s">
        <v>21</v>
      </c>
      <c r="G66" t="s">
        <v>164</v>
      </c>
      <c r="H66" t="s">
        <v>172</v>
      </c>
      <c r="I66" t="s">
        <v>112</v>
      </c>
    </row>
    <row r="67" spans="1:13" ht="15.75" x14ac:dyDescent="0.25">
      <c r="A67" s="17">
        <f t="shared" ref="A67:A98" si="2">A66+1</f>
        <v>166</v>
      </c>
      <c r="B67" t="s">
        <v>289</v>
      </c>
      <c r="C67" t="s">
        <v>290</v>
      </c>
      <c r="D67" t="s">
        <v>53</v>
      </c>
      <c r="E67" t="s">
        <v>291</v>
      </c>
      <c r="F67" t="s">
        <v>21</v>
      </c>
      <c r="G67" t="s">
        <v>172</v>
      </c>
      <c r="H67" t="s">
        <v>288</v>
      </c>
      <c r="I67" t="s">
        <v>288</v>
      </c>
    </row>
    <row r="68" spans="1:13" ht="15.75" x14ac:dyDescent="0.25">
      <c r="A68" s="17">
        <f t="shared" si="2"/>
        <v>167</v>
      </c>
      <c r="B68" t="s">
        <v>150</v>
      </c>
      <c r="C68" t="s">
        <v>151</v>
      </c>
      <c r="D68" t="s">
        <v>14</v>
      </c>
      <c r="E68" t="s">
        <v>300</v>
      </c>
      <c r="F68" t="s">
        <v>21</v>
      </c>
      <c r="G68" t="s">
        <v>109</v>
      </c>
      <c r="H68" t="s">
        <v>112</v>
      </c>
      <c r="I68" t="s">
        <v>172</v>
      </c>
    </row>
    <row r="69" spans="1:13" ht="15.75" x14ac:dyDescent="0.25">
      <c r="A69" s="17">
        <f t="shared" si="2"/>
        <v>168</v>
      </c>
      <c r="B69" t="s">
        <v>316</v>
      </c>
      <c r="C69" t="s">
        <v>317</v>
      </c>
      <c r="D69" t="s">
        <v>53</v>
      </c>
      <c r="E69" t="s">
        <v>318</v>
      </c>
      <c r="F69" t="s">
        <v>21</v>
      </c>
      <c r="G69" t="s">
        <v>112</v>
      </c>
      <c r="H69" t="s">
        <v>288</v>
      </c>
      <c r="I69" t="s">
        <v>288</v>
      </c>
    </row>
    <row r="70" spans="1:13" ht="15.75" x14ac:dyDescent="0.25">
      <c r="A70" s="17">
        <f t="shared" si="2"/>
        <v>169</v>
      </c>
      <c r="B70" t="s">
        <v>266</v>
      </c>
      <c r="C70" t="s">
        <v>292</v>
      </c>
      <c r="D70" t="s">
        <v>14</v>
      </c>
      <c r="E70" t="s">
        <v>293</v>
      </c>
      <c r="F70" t="s">
        <v>21</v>
      </c>
      <c r="G70" t="s">
        <v>112</v>
      </c>
      <c r="H70" t="s">
        <v>288</v>
      </c>
      <c r="I70" t="s">
        <v>288</v>
      </c>
    </row>
    <row r="71" spans="1:13" ht="15.75" x14ac:dyDescent="0.25">
      <c r="A71" s="17">
        <f t="shared" si="2"/>
        <v>170</v>
      </c>
      <c r="B71" t="s">
        <v>294</v>
      </c>
      <c r="C71" t="s">
        <v>292</v>
      </c>
      <c r="D71" t="s">
        <v>14</v>
      </c>
      <c r="E71" t="s">
        <v>295</v>
      </c>
      <c r="F71" t="s">
        <v>21</v>
      </c>
      <c r="G71" t="s">
        <v>112</v>
      </c>
      <c r="H71" t="s">
        <v>288</v>
      </c>
      <c r="I71" t="s">
        <v>288</v>
      </c>
    </row>
    <row r="72" spans="1:13" ht="15.75" x14ac:dyDescent="0.25">
      <c r="A72" s="17">
        <f t="shared" si="2"/>
        <v>171</v>
      </c>
      <c r="B72" t="s">
        <v>124</v>
      </c>
      <c r="C72" t="s">
        <v>125</v>
      </c>
      <c r="D72" t="s">
        <v>53</v>
      </c>
      <c r="E72" t="s">
        <v>286</v>
      </c>
      <c r="F72" t="s">
        <v>21</v>
      </c>
      <c r="G72" t="s">
        <v>287</v>
      </c>
      <c r="H72" t="s">
        <v>172</v>
      </c>
      <c r="I72" t="s">
        <v>288</v>
      </c>
    </row>
    <row r="73" spans="1:13" ht="15.75" x14ac:dyDescent="0.25">
      <c r="A73" s="17">
        <f t="shared" si="2"/>
        <v>172</v>
      </c>
      <c r="B73" t="s">
        <v>176</v>
      </c>
      <c r="C73" t="s">
        <v>177</v>
      </c>
      <c r="D73" t="s">
        <v>53</v>
      </c>
      <c r="E73" t="s">
        <v>184</v>
      </c>
      <c r="F73" t="s">
        <v>21</v>
      </c>
      <c r="G73" t="s">
        <v>164</v>
      </c>
      <c r="H73" t="s">
        <v>172</v>
      </c>
      <c r="I73" t="s">
        <v>109</v>
      </c>
    </row>
    <row r="74" spans="1:13" ht="15.75" x14ac:dyDescent="0.25">
      <c r="A74" s="17">
        <f t="shared" si="2"/>
        <v>173</v>
      </c>
      <c r="B74" t="s">
        <v>301</v>
      </c>
      <c r="C74" t="s">
        <v>302</v>
      </c>
      <c r="D74"/>
      <c r="E74"/>
      <c r="F74" t="s">
        <v>21</v>
      </c>
      <c r="G74" t="s">
        <v>112</v>
      </c>
      <c r="H74" t="s">
        <v>288</v>
      </c>
      <c r="I74" t="s">
        <v>288</v>
      </c>
    </row>
    <row r="75" spans="1:13" ht="15.75" x14ac:dyDescent="0.25">
      <c r="A75" s="17">
        <f t="shared" si="2"/>
        <v>174</v>
      </c>
      <c r="B75" t="s">
        <v>303</v>
      </c>
      <c r="C75" t="s">
        <v>304</v>
      </c>
      <c r="D75"/>
      <c r="E75"/>
      <c r="F75" t="s">
        <v>21</v>
      </c>
      <c r="G75" t="s">
        <v>112</v>
      </c>
      <c r="H75" t="s">
        <v>288</v>
      </c>
      <c r="I75" t="s">
        <v>288</v>
      </c>
      <c r="M75" s="15"/>
    </row>
    <row r="76" spans="1:13" ht="15.75" x14ac:dyDescent="0.25">
      <c r="A76" s="17">
        <f>A75+1</f>
        <v>175</v>
      </c>
      <c r="B76" t="s">
        <v>347</v>
      </c>
      <c r="C76" t="s">
        <v>348</v>
      </c>
      <c r="D76"/>
      <c r="E76"/>
      <c r="F76" t="s">
        <v>23</v>
      </c>
      <c r="G76" t="s">
        <v>164</v>
      </c>
      <c r="H76" t="s">
        <v>112</v>
      </c>
      <c r="I76" t="s">
        <v>288</v>
      </c>
      <c r="M76" s="15"/>
    </row>
    <row r="77" spans="1:13" ht="15.75" x14ac:dyDescent="0.25">
      <c r="A77" s="17">
        <f t="shared" si="2"/>
        <v>176</v>
      </c>
      <c r="B77" t="s">
        <v>326</v>
      </c>
      <c r="C77" t="s">
        <v>189</v>
      </c>
      <c r="D77" t="s">
        <v>53</v>
      </c>
      <c r="E77" t="s">
        <v>327</v>
      </c>
      <c r="F77" t="s">
        <v>23</v>
      </c>
      <c r="G77" t="s">
        <v>112</v>
      </c>
      <c r="H77" t="s">
        <v>172</v>
      </c>
      <c r="I77" t="s">
        <v>288</v>
      </c>
      <c r="M77" s="15"/>
    </row>
    <row r="78" spans="1:13" ht="15.75" x14ac:dyDescent="0.25">
      <c r="A78" s="17">
        <f t="shared" si="2"/>
        <v>177</v>
      </c>
      <c r="B78" t="s">
        <v>127</v>
      </c>
      <c r="C78" t="s">
        <v>277</v>
      </c>
      <c r="D78" t="s">
        <v>53</v>
      </c>
      <c r="E78" t="s">
        <v>341</v>
      </c>
      <c r="F78" t="s">
        <v>23</v>
      </c>
      <c r="G78" t="s">
        <v>112</v>
      </c>
      <c r="H78" t="s">
        <v>288</v>
      </c>
      <c r="I78" t="s">
        <v>288</v>
      </c>
    </row>
    <row r="79" spans="1:13" ht="15.75" x14ac:dyDescent="0.25">
      <c r="A79" s="17">
        <f t="shared" si="2"/>
        <v>178</v>
      </c>
      <c r="B79" t="s">
        <v>145</v>
      </c>
      <c r="C79" t="s">
        <v>336</v>
      </c>
      <c r="D79" t="s">
        <v>204</v>
      </c>
      <c r="E79"/>
      <c r="F79" t="s">
        <v>23</v>
      </c>
      <c r="G79" t="s">
        <v>164</v>
      </c>
      <c r="H79" t="s">
        <v>109</v>
      </c>
      <c r="I79" t="s">
        <v>288</v>
      </c>
    </row>
    <row r="80" spans="1:13" ht="15.75" x14ac:dyDescent="0.25">
      <c r="A80" s="17">
        <f t="shared" si="2"/>
        <v>179</v>
      </c>
      <c r="B80" t="s">
        <v>330</v>
      </c>
      <c r="C80" t="s">
        <v>331</v>
      </c>
      <c r="D80" t="s">
        <v>53</v>
      </c>
      <c r="E80"/>
      <c r="F80" t="s">
        <v>23</v>
      </c>
      <c r="G80" t="s">
        <v>164</v>
      </c>
      <c r="H80" t="s">
        <v>109</v>
      </c>
      <c r="I80" t="s">
        <v>112</v>
      </c>
    </row>
    <row r="81" spans="1:9" ht="15.75" x14ac:dyDescent="0.25">
      <c r="A81" s="17">
        <f t="shared" si="2"/>
        <v>180</v>
      </c>
      <c r="B81" t="s">
        <v>328</v>
      </c>
      <c r="C81" t="s">
        <v>191</v>
      </c>
      <c r="D81" t="s">
        <v>14</v>
      </c>
      <c r="E81" t="s">
        <v>329</v>
      </c>
      <c r="F81" t="s">
        <v>23</v>
      </c>
      <c r="G81" t="s">
        <v>172</v>
      </c>
      <c r="H81" t="s">
        <v>112</v>
      </c>
      <c r="I81" t="s">
        <v>109</v>
      </c>
    </row>
    <row r="82" spans="1:9" ht="15.75" x14ac:dyDescent="0.25">
      <c r="A82" s="17">
        <f t="shared" si="2"/>
        <v>181</v>
      </c>
      <c r="B82" t="s">
        <v>337</v>
      </c>
      <c r="C82" t="s">
        <v>338</v>
      </c>
      <c r="D82" t="s">
        <v>183</v>
      </c>
      <c r="E82"/>
      <c r="F82" t="s">
        <v>23</v>
      </c>
      <c r="G82" t="s">
        <v>164</v>
      </c>
      <c r="H82" t="s">
        <v>288</v>
      </c>
      <c r="I82" t="s">
        <v>172</v>
      </c>
    </row>
    <row r="83" spans="1:9" ht="15.75" x14ac:dyDescent="0.25">
      <c r="A83" s="17">
        <f t="shared" si="2"/>
        <v>182</v>
      </c>
      <c r="B83" t="s">
        <v>349</v>
      </c>
      <c r="C83" t="s">
        <v>350</v>
      </c>
      <c r="D83"/>
      <c r="E83"/>
      <c r="F83" t="s">
        <v>23</v>
      </c>
      <c r="G83" t="s">
        <v>164</v>
      </c>
      <c r="H83" t="s">
        <v>288</v>
      </c>
      <c r="I83" t="s">
        <v>288</v>
      </c>
    </row>
    <row r="84" spans="1:9" ht="15.75" x14ac:dyDescent="0.25">
      <c r="A84" s="17">
        <f t="shared" si="2"/>
        <v>183</v>
      </c>
      <c r="B84" t="s">
        <v>156</v>
      </c>
      <c r="C84" t="s">
        <v>157</v>
      </c>
      <c r="D84" t="s">
        <v>183</v>
      </c>
      <c r="E84" t="s">
        <v>345</v>
      </c>
      <c r="F84" t="s">
        <v>23</v>
      </c>
      <c r="G84" t="s">
        <v>164</v>
      </c>
      <c r="H84" t="s">
        <v>112</v>
      </c>
      <c r="I84" t="s">
        <v>109</v>
      </c>
    </row>
    <row r="85" spans="1:9" ht="15.75" x14ac:dyDescent="0.25">
      <c r="A85" s="17">
        <f t="shared" si="2"/>
        <v>184</v>
      </c>
      <c r="B85" t="s">
        <v>332</v>
      </c>
      <c r="C85" t="s">
        <v>333</v>
      </c>
      <c r="D85" t="s">
        <v>53</v>
      </c>
      <c r="E85"/>
      <c r="F85" t="s">
        <v>23</v>
      </c>
      <c r="G85" t="s">
        <v>164</v>
      </c>
      <c r="H85" t="s">
        <v>172</v>
      </c>
      <c r="I85" t="s">
        <v>112</v>
      </c>
    </row>
    <row r="86" spans="1:9" ht="15.75" x14ac:dyDescent="0.25">
      <c r="A86" s="17">
        <f t="shared" si="2"/>
        <v>185</v>
      </c>
      <c r="B86" t="s">
        <v>334</v>
      </c>
      <c r="C86" t="s">
        <v>335</v>
      </c>
      <c r="D86" t="s">
        <v>53</v>
      </c>
      <c r="E86"/>
      <c r="F86" t="s">
        <v>23</v>
      </c>
      <c r="G86" t="s">
        <v>172</v>
      </c>
      <c r="H86" t="s">
        <v>164</v>
      </c>
      <c r="I86" t="s">
        <v>288</v>
      </c>
    </row>
    <row r="87" spans="1:9" ht="15.75" x14ac:dyDescent="0.25">
      <c r="A87" s="17">
        <f t="shared" si="2"/>
        <v>186</v>
      </c>
      <c r="B87" t="s">
        <v>243</v>
      </c>
      <c r="C87" t="s">
        <v>342</v>
      </c>
      <c r="D87"/>
      <c r="E87"/>
      <c r="F87" t="s">
        <v>23</v>
      </c>
      <c r="G87" t="s">
        <v>164</v>
      </c>
      <c r="H87" t="s">
        <v>288</v>
      </c>
      <c r="I87" t="s">
        <v>288</v>
      </c>
    </row>
    <row r="88" spans="1:9" ht="15.75" x14ac:dyDescent="0.25">
      <c r="A88" s="17">
        <f t="shared" si="2"/>
        <v>187</v>
      </c>
      <c r="B88" t="s">
        <v>343</v>
      </c>
      <c r="C88" t="s">
        <v>344</v>
      </c>
      <c r="D88"/>
      <c r="E88"/>
      <c r="F88" t="s">
        <v>23</v>
      </c>
      <c r="G88" t="s">
        <v>112</v>
      </c>
      <c r="H88" t="s">
        <v>288</v>
      </c>
      <c r="I88" t="s">
        <v>288</v>
      </c>
    </row>
    <row r="89" spans="1:9" ht="15.75" x14ac:dyDescent="0.25">
      <c r="A89" s="17">
        <f t="shared" si="2"/>
        <v>188</v>
      </c>
      <c r="B89" t="s">
        <v>135</v>
      </c>
      <c r="C89" t="s">
        <v>136</v>
      </c>
      <c r="D89" t="s">
        <v>14</v>
      </c>
      <c r="E89" t="s">
        <v>325</v>
      </c>
      <c r="F89" t="s">
        <v>23</v>
      </c>
      <c r="G89" t="s">
        <v>164</v>
      </c>
      <c r="H89" t="s">
        <v>172</v>
      </c>
      <c r="I89" t="s">
        <v>109</v>
      </c>
    </row>
    <row r="90" spans="1:9" ht="15.75" x14ac:dyDescent="0.25">
      <c r="A90" s="17">
        <f t="shared" si="2"/>
        <v>189</v>
      </c>
      <c r="B90" t="s">
        <v>129</v>
      </c>
      <c r="C90" t="s">
        <v>130</v>
      </c>
      <c r="D90" t="s">
        <v>183</v>
      </c>
      <c r="E90" t="s">
        <v>184</v>
      </c>
      <c r="F90" t="s">
        <v>23</v>
      </c>
      <c r="G90" t="s">
        <v>112</v>
      </c>
      <c r="H90" t="s">
        <v>172</v>
      </c>
      <c r="I90" t="s">
        <v>287</v>
      </c>
    </row>
    <row r="91" spans="1:9" ht="15.75" x14ac:dyDescent="0.25">
      <c r="A91" s="17">
        <f t="shared" si="2"/>
        <v>190</v>
      </c>
      <c r="B91" t="s">
        <v>339</v>
      </c>
      <c r="C91" t="s">
        <v>340</v>
      </c>
      <c r="D91" t="s">
        <v>18</v>
      </c>
      <c r="E91" t="s">
        <v>184</v>
      </c>
      <c r="F91" t="s">
        <v>23</v>
      </c>
      <c r="G91" t="s">
        <v>164</v>
      </c>
      <c r="H91" t="s">
        <v>112</v>
      </c>
      <c r="I91" t="s">
        <v>288</v>
      </c>
    </row>
    <row r="92" spans="1:9" ht="15.75" x14ac:dyDescent="0.25">
      <c r="A92" s="17">
        <f t="shared" si="2"/>
        <v>191</v>
      </c>
      <c r="B92" t="s">
        <v>351</v>
      </c>
      <c r="C92" t="s">
        <v>352</v>
      </c>
      <c r="D92" t="s">
        <v>47</v>
      </c>
      <c r="E92" t="s">
        <v>353</v>
      </c>
      <c r="F92" t="s">
        <v>23</v>
      </c>
      <c r="G92" t="s">
        <v>112</v>
      </c>
      <c r="H92" t="s">
        <v>288</v>
      </c>
      <c r="I92" t="s">
        <v>288</v>
      </c>
    </row>
    <row r="93" spans="1:9" ht="15.75" x14ac:dyDescent="0.25">
      <c r="A93" s="17">
        <f t="shared" si="2"/>
        <v>192</v>
      </c>
      <c r="B93" t="s">
        <v>127</v>
      </c>
      <c r="C93" t="s">
        <v>324</v>
      </c>
      <c r="D93"/>
      <c r="E93"/>
      <c r="F93" t="s">
        <v>23</v>
      </c>
      <c r="G93" t="s">
        <v>164</v>
      </c>
      <c r="H93" t="s">
        <v>172</v>
      </c>
      <c r="I93" t="s">
        <v>109</v>
      </c>
    </row>
    <row r="94" spans="1:9" ht="15.75" x14ac:dyDescent="0.25">
      <c r="A94" s="17">
        <f t="shared" si="2"/>
        <v>193</v>
      </c>
      <c r="B94" t="s">
        <v>235</v>
      </c>
      <c r="C94" t="s">
        <v>346</v>
      </c>
      <c r="D94"/>
      <c r="E94"/>
      <c r="F94" t="s">
        <v>23</v>
      </c>
      <c r="G94" t="s">
        <v>112</v>
      </c>
      <c r="H94" t="s">
        <v>288</v>
      </c>
      <c r="I94" t="s">
        <v>288</v>
      </c>
    </row>
    <row r="95" spans="1:9" ht="15.75" x14ac:dyDescent="0.25">
      <c r="A95" s="17">
        <f t="shared" si="2"/>
        <v>194</v>
      </c>
      <c r="B95" t="s">
        <v>354</v>
      </c>
      <c r="C95" t="s">
        <v>175</v>
      </c>
      <c r="D95" t="s">
        <v>355</v>
      </c>
      <c r="E95" t="s">
        <v>356</v>
      </c>
      <c r="F95" t="s">
        <v>23</v>
      </c>
      <c r="G95" t="s">
        <v>287</v>
      </c>
      <c r="H95" t="s">
        <v>288</v>
      </c>
      <c r="I95" t="s">
        <v>288</v>
      </c>
    </row>
    <row r="96" spans="1:9" ht="15.75" x14ac:dyDescent="0.25">
      <c r="A96" s="17">
        <f t="shared" si="2"/>
        <v>195</v>
      </c>
      <c r="B96" t="s">
        <v>176</v>
      </c>
      <c r="C96" t="s">
        <v>159</v>
      </c>
      <c r="D96" t="s">
        <v>183</v>
      </c>
      <c r="E96" t="s">
        <v>184</v>
      </c>
      <c r="F96" t="s">
        <v>19</v>
      </c>
      <c r="G96" t="s">
        <v>171</v>
      </c>
      <c r="H96" t="s">
        <v>173</v>
      </c>
      <c r="I96" t="s">
        <v>288</v>
      </c>
    </row>
    <row r="97" spans="1:9" ht="15.75" x14ac:dyDescent="0.25">
      <c r="A97" s="17">
        <f t="shared" si="2"/>
        <v>196</v>
      </c>
      <c r="B97" t="s">
        <v>371</v>
      </c>
      <c r="C97" t="s">
        <v>348</v>
      </c>
      <c r="D97" t="s">
        <v>53</v>
      </c>
      <c r="E97" t="s">
        <v>184</v>
      </c>
      <c r="F97" t="s">
        <v>19</v>
      </c>
      <c r="G97" t="s">
        <v>171</v>
      </c>
      <c r="H97" t="s">
        <v>288</v>
      </c>
      <c r="I97" t="s">
        <v>288</v>
      </c>
    </row>
    <row r="98" spans="1:9" ht="15.75" x14ac:dyDescent="0.25">
      <c r="A98" s="17">
        <f t="shared" si="2"/>
        <v>197</v>
      </c>
      <c r="B98" t="s">
        <v>120</v>
      </c>
      <c r="C98" t="s">
        <v>121</v>
      </c>
      <c r="D98" t="s">
        <v>24</v>
      </c>
      <c r="E98" t="s">
        <v>184</v>
      </c>
      <c r="F98" t="s">
        <v>19</v>
      </c>
      <c r="G98" t="s">
        <v>109</v>
      </c>
      <c r="H98" t="s">
        <v>173</v>
      </c>
      <c r="I98" t="s">
        <v>288</v>
      </c>
    </row>
    <row r="99" spans="1:9" ht="15.75" x14ac:dyDescent="0.25">
      <c r="A99" s="17">
        <f t="shared" ref="A99:A130" si="3">A98+1</f>
        <v>198</v>
      </c>
      <c r="B99" t="s">
        <v>162</v>
      </c>
      <c r="C99" t="s">
        <v>163</v>
      </c>
      <c r="D99" t="s">
        <v>53</v>
      </c>
      <c r="E99" t="s">
        <v>372</v>
      </c>
      <c r="F99" t="s">
        <v>19</v>
      </c>
      <c r="G99" t="s">
        <v>112</v>
      </c>
      <c r="H99" t="s">
        <v>173</v>
      </c>
      <c r="I99" t="s">
        <v>287</v>
      </c>
    </row>
    <row r="100" spans="1:9" ht="15.75" x14ac:dyDescent="0.25">
      <c r="A100" s="17">
        <f t="shared" si="3"/>
        <v>199</v>
      </c>
      <c r="B100" t="s">
        <v>140</v>
      </c>
      <c r="C100" t="s">
        <v>359</v>
      </c>
      <c r="D100" t="s">
        <v>355</v>
      </c>
      <c r="E100" t="s">
        <v>360</v>
      </c>
      <c r="F100" t="s">
        <v>19</v>
      </c>
      <c r="G100" t="s">
        <v>110</v>
      </c>
      <c r="H100" t="s">
        <v>288</v>
      </c>
      <c r="I100" t="s">
        <v>288</v>
      </c>
    </row>
    <row r="101" spans="1:9" ht="15.75" x14ac:dyDescent="0.25">
      <c r="A101" s="17">
        <f t="shared" si="3"/>
        <v>200</v>
      </c>
      <c r="B101" t="s">
        <v>369</v>
      </c>
      <c r="C101" t="s">
        <v>344</v>
      </c>
      <c r="D101" t="s">
        <v>14</v>
      </c>
      <c r="E101" t="s">
        <v>370</v>
      </c>
      <c r="F101" t="s">
        <v>19</v>
      </c>
      <c r="G101" t="s">
        <v>112</v>
      </c>
      <c r="H101" t="s">
        <v>288</v>
      </c>
      <c r="I101" t="s">
        <v>288</v>
      </c>
    </row>
    <row r="102" spans="1:9" ht="15.75" x14ac:dyDescent="0.25">
      <c r="A102" s="17">
        <f t="shared" si="3"/>
        <v>201</v>
      </c>
      <c r="B102" t="s">
        <v>368</v>
      </c>
      <c r="C102" t="s">
        <v>378</v>
      </c>
      <c r="D102"/>
      <c r="E102"/>
      <c r="F102" t="s">
        <v>19</v>
      </c>
      <c r="G102" t="s">
        <v>171</v>
      </c>
      <c r="H102" t="s">
        <v>173</v>
      </c>
      <c r="I102" t="s">
        <v>288</v>
      </c>
    </row>
    <row r="103" spans="1:9" ht="15.75" x14ac:dyDescent="0.25">
      <c r="A103" s="17">
        <f t="shared" si="3"/>
        <v>202</v>
      </c>
      <c r="B103" t="s">
        <v>126</v>
      </c>
      <c r="C103" t="s">
        <v>357</v>
      </c>
      <c r="D103" t="s">
        <v>53</v>
      </c>
      <c r="E103" t="s">
        <v>358</v>
      </c>
      <c r="F103" t="s">
        <v>19</v>
      </c>
      <c r="G103" t="s">
        <v>171</v>
      </c>
      <c r="H103" t="s">
        <v>287</v>
      </c>
      <c r="I103" t="s">
        <v>288</v>
      </c>
    </row>
    <row r="104" spans="1:9" ht="15.75" x14ac:dyDescent="0.25">
      <c r="A104" s="17">
        <f t="shared" si="3"/>
        <v>203</v>
      </c>
      <c r="B104" t="s">
        <v>368</v>
      </c>
      <c r="C104" t="s">
        <v>279</v>
      </c>
      <c r="D104"/>
      <c r="E104"/>
      <c r="F104" t="s">
        <v>19</v>
      </c>
      <c r="G104" t="s">
        <v>171</v>
      </c>
      <c r="H104" t="s">
        <v>288</v>
      </c>
      <c r="I104" t="s">
        <v>288</v>
      </c>
    </row>
    <row r="105" spans="1:9" ht="15.75" x14ac:dyDescent="0.25">
      <c r="A105" s="17">
        <f t="shared" si="3"/>
        <v>204</v>
      </c>
      <c r="B105" t="s">
        <v>375</v>
      </c>
      <c r="C105" t="s">
        <v>376</v>
      </c>
      <c r="D105" t="s">
        <v>53</v>
      </c>
      <c r="E105" t="s">
        <v>377</v>
      </c>
      <c r="F105" t="s">
        <v>19</v>
      </c>
      <c r="G105" t="s">
        <v>112</v>
      </c>
      <c r="H105" t="s">
        <v>288</v>
      </c>
      <c r="I105" t="s">
        <v>288</v>
      </c>
    </row>
    <row r="106" spans="1:9" ht="15.75" x14ac:dyDescent="0.25">
      <c r="A106" s="17">
        <f t="shared" si="3"/>
        <v>205</v>
      </c>
      <c r="B106" t="s">
        <v>373</v>
      </c>
      <c r="C106" t="s">
        <v>317</v>
      </c>
      <c r="D106" t="s">
        <v>53</v>
      </c>
      <c r="E106" t="s">
        <v>374</v>
      </c>
      <c r="F106" t="s">
        <v>19</v>
      </c>
      <c r="G106" t="s">
        <v>112</v>
      </c>
      <c r="H106" t="s">
        <v>288</v>
      </c>
      <c r="I106" t="s">
        <v>288</v>
      </c>
    </row>
    <row r="107" spans="1:9" ht="15.75" x14ac:dyDescent="0.25">
      <c r="A107" s="17">
        <f t="shared" si="3"/>
        <v>206</v>
      </c>
      <c r="B107" t="s">
        <v>365</v>
      </c>
      <c r="C107" t="s">
        <v>366</v>
      </c>
      <c r="D107" t="s">
        <v>53</v>
      </c>
      <c r="E107" t="s">
        <v>367</v>
      </c>
      <c r="F107" t="s">
        <v>19</v>
      </c>
      <c r="G107" t="s">
        <v>173</v>
      </c>
      <c r="H107" t="s">
        <v>288</v>
      </c>
      <c r="I107" t="s">
        <v>288</v>
      </c>
    </row>
    <row r="108" spans="1:9" ht="15.75" x14ac:dyDescent="0.25">
      <c r="A108" s="17">
        <f t="shared" si="3"/>
        <v>207</v>
      </c>
      <c r="B108" t="s">
        <v>362</v>
      </c>
      <c r="C108" t="s">
        <v>363</v>
      </c>
      <c r="D108" t="s">
        <v>183</v>
      </c>
      <c r="E108" t="s">
        <v>364</v>
      </c>
      <c r="F108" t="s">
        <v>19</v>
      </c>
      <c r="G108" t="s">
        <v>171</v>
      </c>
      <c r="H108" t="s">
        <v>173</v>
      </c>
      <c r="I108" t="s">
        <v>288</v>
      </c>
    </row>
    <row r="109" spans="1:9" ht="15.75" x14ac:dyDescent="0.25">
      <c r="A109" s="17">
        <f t="shared" si="3"/>
        <v>208</v>
      </c>
      <c r="B109" t="s">
        <v>146</v>
      </c>
      <c r="C109" t="s">
        <v>147</v>
      </c>
      <c r="D109" t="s">
        <v>183</v>
      </c>
      <c r="E109" t="s">
        <v>361</v>
      </c>
      <c r="F109" t="s">
        <v>19</v>
      </c>
      <c r="G109" t="s">
        <v>171</v>
      </c>
      <c r="H109" t="s">
        <v>110</v>
      </c>
      <c r="I109" t="s">
        <v>112</v>
      </c>
    </row>
    <row r="110" spans="1:9" ht="15.75" x14ac:dyDescent="0.25">
      <c r="A110" s="17">
        <f>A109+1</f>
        <v>209</v>
      </c>
      <c r="B110" t="s">
        <v>158</v>
      </c>
      <c r="C110" t="s">
        <v>159</v>
      </c>
      <c r="D110" t="s">
        <v>355</v>
      </c>
      <c r="E110" t="s">
        <v>396</v>
      </c>
      <c r="F110" t="s">
        <v>16</v>
      </c>
      <c r="G110" t="s">
        <v>110</v>
      </c>
      <c r="H110" t="s">
        <v>112</v>
      </c>
      <c r="I110" t="s">
        <v>288</v>
      </c>
    </row>
    <row r="111" spans="1:9" ht="15.75" x14ac:dyDescent="0.25">
      <c r="A111" s="17">
        <f t="shared" si="3"/>
        <v>210</v>
      </c>
      <c r="B111" t="s">
        <v>379</v>
      </c>
      <c r="C111" t="s">
        <v>380</v>
      </c>
      <c r="D111" t="s">
        <v>53</v>
      </c>
      <c r="E111"/>
      <c r="F111" t="s">
        <v>16</v>
      </c>
      <c r="G111" t="s">
        <v>171</v>
      </c>
      <c r="H111" t="s">
        <v>288</v>
      </c>
      <c r="I111" t="s">
        <v>288</v>
      </c>
    </row>
    <row r="112" spans="1:9" ht="15.75" x14ac:dyDescent="0.25">
      <c r="A112" s="17">
        <f t="shared" si="3"/>
        <v>211</v>
      </c>
      <c r="B112" t="s">
        <v>354</v>
      </c>
      <c r="C112" t="s">
        <v>144</v>
      </c>
      <c r="D112" t="s">
        <v>44</v>
      </c>
      <c r="E112" t="s">
        <v>391</v>
      </c>
      <c r="F112" t="s">
        <v>16</v>
      </c>
      <c r="G112" t="s">
        <v>171</v>
      </c>
      <c r="H112" t="s">
        <v>112</v>
      </c>
      <c r="I112" t="s">
        <v>109</v>
      </c>
    </row>
    <row r="113" spans="1:9" ht="15.75" x14ac:dyDescent="0.25">
      <c r="A113" s="17">
        <f t="shared" si="3"/>
        <v>212</v>
      </c>
      <c r="B113" t="s">
        <v>387</v>
      </c>
      <c r="C113" t="s">
        <v>139</v>
      </c>
      <c r="D113" t="s">
        <v>183</v>
      </c>
      <c r="E113" t="s">
        <v>388</v>
      </c>
      <c r="F113" t="s">
        <v>16</v>
      </c>
      <c r="G113" t="s">
        <v>171</v>
      </c>
      <c r="H113" t="s">
        <v>112</v>
      </c>
      <c r="I113" t="s">
        <v>109</v>
      </c>
    </row>
    <row r="114" spans="1:9" ht="15.75" x14ac:dyDescent="0.25">
      <c r="A114" s="17">
        <f t="shared" si="3"/>
        <v>213</v>
      </c>
      <c r="B114" t="s">
        <v>160</v>
      </c>
      <c r="C114" t="s">
        <v>161</v>
      </c>
      <c r="D114" t="s">
        <v>183</v>
      </c>
      <c r="E114" t="s">
        <v>184</v>
      </c>
      <c r="F114" t="s">
        <v>16</v>
      </c>
      <c r="G114" t="s">
        <v>171</v>
      </c>
      <c r="H114" t="s">
        <v>109</v>
      </c>
      <c r="I114" t="s">
        <v>110</v>
      </c>
    </row>
    <row r="115" spans="1:9" ht="15.75" x14ac:dyDescent="0.25">
      <c r="A115" s="17">
        <f t="shared" si="3"/>
        <v>214</v>
      </c>
      <c r="B115" t="s">
        <v>399</v>
      </c>
      <c r="C115" t="s">
        <v>400</v>
      </c>
      <c r="D115" t="s">
        <v>50</v>
      </c>
      <c r="E115"/>
      <c r="F115" t="s">
        <v>16</v>
      </c>
      <c r="G115" t="s">
        <v>171</v>
      </c>
      <c r="H115" t="s">
        <v>173</v>
      </c>
      <c r="I115" t="s">
        <v>288</v>
      </c>
    </row>
    <row r="116" spans="1:9" ht="15.75" x14ac:dyDescent="0.25">
      <c r="A116" s="17">
        <f t="shared" si="3"/>
        <v>215</v>
      </c>
      <c r="B116" t="s">
        <v>137</v>
      </c>
      <c r="C116" t="s">
        <v>136</v>
      </c>
      <c r="D116" t="s">
        <v>14</v>
      </c>
      <c r="E116" t="s">
        <v>386</v>
      </c>
      <c r="F116" t="s">
        <v>16</v>
      </c>
      <c r="G116" t="s">
        <v>171</v>
      </c>
      <c r="H116" t="s">
        <v>173</v>
      </c>
      <c r="I116" t="s">
        <v>109</v>
      </c>
    </row>
    <row r="117" spans="1:9" ht="15.75" x14ac:dyDescent="0.25">
      <c r="A117" s="17">
        <f t="shared" si="3"/>
        <v>216</v>
      </c>
      <c r="B117" t="s">
        <v>154</v>
      </c>
      <c r="C117" t="s">
        <v>155</v>
      </c>
      <c r="D117"/>
      <c r="E117"/>
      <c r="F117" t="s">
        <v>16</v>
      </c>
      <c r="G117" t="s">
        <v>109</v>
      </c>
      <c r="H117" t="s">
        <v>110</v>
      </c>
      <c r="I117" t="s">
        <v>288</v>
      </c>
    </row>
    <row r="118" spans="1:9" ht="15.75" x14ac:dyDescent="0.25">
      <c r="A118" s="17">
        <f t="shared" si="3"/>
        <v>217</v>
      </c>
      <c r="B118" t="s">
        <v>228</v>
      </c>
      <c r="C118" t="s">
        <v>401</v>
      </c>
      <c r="D118" t="s">
        <v>53</v>
      </c>
      <c r="E118" t="s">
        <v>402</v>
      </c>
      <c r="F118" t="s">
        <v>16</v>
      </c>
      <c r="G118" t="s">
        <v>112</v>
      </c>
      <c r="H118" t="s">
        <v>288</v>
      </c>
      <c r="I118" t="s">
        <v>288</v>
      </c>
    </row>
    <row r="119" spans="1:9" ht="15.75" x14ac:dyDescent="0.25">
      <c r="A119" s="17">
        <f t="shared" si="3"/>
        <v>218</v>
      </c>
      <c r="B119" t="s">
        <v>165</v>
      </c>
      <c r="C119" t="s">
        <v>166</v>
      </c>
      <c r="D119" t="s">
        <v>53</v>
      </c>
      <c r="E119"/>
      <c r="F119" t="s">
        <v>16</v>
      </c>
      <c r="G119" t="s">
        <v>171</v>
      </c>
      <c r="H119" t="s">
        <v>109</v>
      </c>
      <c r="I119" t="s">
        <v>110</v>
      </c>
    </row>
    <row r="120" spans="1:9" ht="15.75" x14ac:dyDescent="0.25">
      <c r="A120" s="17">
        <f t="shared" si="3"/>
        <v>219</v>
      </c>
      <c r="B120" t="s">
        <v>394</v>
      </c>
      <c r="C120" t="s">
        <v>395</v>
      </c>
      <c r="D120"/>
      <c r="E120"/>
      <c r="F120" t="s">
        <v>16</v>
      </c>
      <c r="G120" t="s">
        <v>112</v>
      </c>
      <c r="H120" t="s">
        <v>288</v>
      </c>
      <c r="I120" t="s">
        <v>288</v>
      </c>
    </row>
    <row r="121" spans="1:9" ht="15.75" x14ac:dyDescent="0.25">
      <c r="A121" s="17">
        <f t="shared" si="3"/>
        <v>220</v>
      </c>
      <c r="B121" t="s">
        <v>389</v>
      </c>
      <c r="C121" t="s">
        <v>390</v>
      </c>
      <c r="D121" t="s">
        <v>183</v>
      </c>
      <c r="E121" t="s">
        <v>184</v>
      </c>
      <c r="F121" t="s">
        <v>16</v>
      </c>
      <c r="G121" t="s">
        <v>171</v>
      </c>
      <c r="H121" t="s">
        <v>173</v>
      </c>
      <c r="I121" t="s">
        <v>288</v>
      </c>
    </row>
    <row r="122" spans="1:9" ht="15.75" x14ac:dyDescent="0.25">
      <c r="A122" s="17">
        <f t="shared" si="3"/>
        <v>221</v>
      </c>
      <c r="B122" t="s">
        <v>392</v>
      </c>
      <c r="C122" t="s">
        <v>393</v>
      </c>
      <c r="D122" t="s">
        <v>183</v>
      </c>
      <c r="E122"/>
      <c r="F122" t="s">
        <v>16</v>
      </c>
      <c r="G122" t="s">
        <v>112</v>
      </c>
      <c r="H122" t="s">
        <v>173</v>
      </c>
      <c r="I122" t="s">
        <v>288</v>
      </c>
    </row>
    <row r="123" spans="1:9" ht="15.75" x14ac:dyDescent="0.25">
      <c r="A123" s="17">
        <f t="shared" si="3"/>
        <v>222</v>
      </c>
      <c r="B123" t="s">
        <v>141</v>
      </c>
      <c r="C123" t="s">
        <v>142</v>
      </c>
      <c r="D123" t="s">
        <v>53</v>
      </c>
      <c r="E123" t="s">
        <v>184</v>
      </c>
      <c r="F123" t="s">
        <v>16</v>
      </c>
      <c r="G123" t="s">
        <v>173</v>
      </c>
      <c r="H123" t="s">
        <v>171</v>
      </c>
      <c r="I123" t="s">
        <v>110</v>
      </c>
    </row>
    <row r="124" spans="1:9" ht="15.75" x14ac:dyDescent="0.25">
      <c r="A124" s="17">
        <f t="shared" si="3"/>
        <v>223</v>
      </c>
      <c r="B124" t="s">
        <v>143</v>
      </c>
      <c r="C124" t="s">
        <v>384</v>
      </c>
      <c r="D124" t="s">
        <v>204</v>
      </c>
      <c r="E124" t="s">
        <v>385</v>
      </c>
      <c r="F124" t="s">
        <v>16</v>
      </c>
      <c r="G124" t="s">
        <v>173</v>
      </c>
      <c r="H124" t="s">
        <v>112</v>
      </c>
      <c r="I124" t="s">
        <v>288</v>
      </c>
    </row>
    <row r="125" spans="1:9" ht="15.75" x14ac:dyDescent="0.25">
      <c r="A125" s="17">
        <f t="shared" si="3"/>
        <v>224</v>
      </c>
      <c r="B125" t="s">
        <v>381</v>
      </c>
      <c r="C125" t="s">
        <v>382</v>
      </c>
      <c r="D125" t="s">
        <v>14</v>
      </c>
      <c r="E125" t="s">
        <v>383</v>
      </c>
      <c r="F125" t="s">
        <v>16</v>
      </c>
      <c r="G125" t="s">
        <v>171</v>
      </c>
      <c r="H125" t="s">
        <v>288</v>
      </c>
      <c r="I125" t="s">
        <v>288</v>
      </c>
    </row>
    <row r="126" spans="1:9" ht="15.75" x14ac:dyDescent="0.25">
      <c r="A126" s="17">
        <f t="shared" si="3"/>
        <v>225</v>
      </c>
      <c r="B126" t="s">
        <v>397</v>
      </c>
      <c r="C126" t="s">
        <v>134</v>
      </c>
      <c r="D126" t="s">
        <v>14</v>
      </c>
      <c r="E126" t="s">
        <v>398</v>
      </c>
      <c r="F126" t="s">
        <v>16</v>
      </c>
      <c r="G126" t="s">
        <v>110</v>
      </c>
      <c r="H126" t="s">
        <v>288</v>
      </c>
      <c r="I126" t="s">
        <v>288</v>
      </c>
    </row>
    <row r="127" spans="1:9" ht="15.75" x14ac:dyDescent="0.25">
      <c r="A127" s="17">
        <f t="shared" si="3"/>
        <v>226</v>
      </c>
      <c r="B127" t="s">
        <v>403</v>
      </c>
      <c r="C127" t="s">
        <v>175</v>
      </c>
      <c r="D127" t="s">
        <v>355</v>
      </c>
      <c r="E127" t="s">
        <v>404</v>
      </c>
      <c r="F127" t="s">
        <v>16</v>
      </c>
      <c r="G127" t="s">
        <v>112</v>
      </c>
      <c r="H127" t="s">
        <v>288</v>
      </c>
      <c r="I127" t="s">
        <v>288</v>
      </c>
    </row>
    <row r="128" spans="1:9" ht="15.75" x14ac:dyDescent="0.25">
      <c r="A128" s="17">
        <f t="shared" si="3"/>
        <v>227</v>
      </c>
      <c r="B128" t="s">
        <v>282</v>
      </c>
      <c r="C128" t="s">
        <v>416</v>
      </c>
      <c r="D128" t="s">
        <v>53</v>
      </c>
      <c r="E128" t="s">
        <v>417</v>
      </c>
      <c r="F128" t="s">
        <v>114</v>
      </c>
      <c r="G128" t="s">
        <v>112</v>
      </c>
      <c r="H128" t="s">
        <v>288</v>
      </c>
      <c r="I128" t="s">
        <v>288</v>
      </c>
    </row>
    <row r="129" spans="1:9" ht="15.75" x14ac:dyDescent="0.25">
      <c r="A129" s="17">
        <f t="shared" si="3"/>
        <v>228</v>
      </c>
      <c r="B129" t="s">
        <v>410</v>
      </c>
      <c r="C129" t="s">
        <v>411</v>
      </c>
      <c r="D129" t="s">
        <v>216</v>
      </c>
      <c r="E129" t="s">
        <v>412</v>
      </c>
      <c r="F129" t="s">
        <v>114</v>
      </c>
      <c r="G129" t="s">
        <v>171</v>
      </c>
      <c r="H129" t="s">
        <v>288</v>
      </c>
      <c r="I129" t="s">
        <v>288</v>
      </c>
    </row>
    <row r="130" spans="1:9" ht="15.75" x14ac:dyDescent="0.25">
      <c r="A130" s="17">
        <f t="shared" si="3"/>
        <v>229</v>
      </c>
      <c r="B130" t="s">
        <v>122</v>
      </c>
      <c r="C130" t="s">
        <v>123</v>
      </c>
      <c r="D130" t="s">
        <v>53</v>
      </c>
      <c r="E130" t="s">
        <v>405</v>
      </c>
      <c r="F130" t="s">
        <v>114</v>
      </c>
      <c r="G130" t="s">
        <v>109</v>
      </c>
      <c r="H130" t="s">
        <v>288</v>
      </c>
      <c r="I130" t="s">
        <v>288</v>
      </c>
    </row>
    <row r="131" spans="1:9" ht="15.75" x14ac:dyDescent="0.25">
      <c r="A131" s="17">
        <f t="shared" ref="A131:A162" si="4">A130+1</f>
        <v>230</v>
      </c>
      <c r="B131" t="s">
        <v>167</v>
      </c>
      <c r="C131" t="s">
        <v>168</v>
      </c>
      <c r="D131" t="s">
        <v>53</v>
      </c>
      <c r="E131" t="s">
        <v>422</v>
      </c>
      <c r="F131" t="s">
        <v>114</v>
      </c>
      <c r="G131" t="s">
        <v>171</v>
      </c>
      <c r="H131" t="s">
        <v>109</v>
      </c>
      <c r="I131" t="s">
        <v>288</v>
      </c>
    </row>
    <row r="132" spans="1:9" ht="15.75" x14ac:dyDescent="0.25">
      <c r="A132" s="17">
        <f t="shared" si="4"/>
        <v>231</v>
      </c>
      <c r="B132" t="s">
        <v>418</v>
      </c>
      <c r="C132" t="s">
        <v>419</v>
      </c>
      <c r="D132" t="s">
        <v>14</v>
      </c>
      <c r="E132" t="s">
        <v>420</v>
      </c>
      <c r="F132" t="s">
        <v>114</v>
      </c>
      <c r="G132" t="s">
        <v>171</v>
      </c>
      <c r="H132" t="s">
        <v>408</v>
      </c>
      <c r="I132" t="s">
        <v>288</v>
      </c>
    </row>
    <row r="133" spans="1:9" ht="15.75" x14ac:dyDescent="0.25">
      <c r="A133" s="17">
        <f t="shared" si="4"/>
        <v>232</v>
      </c>
      <c r="B133" t="s">
        <v>131</v>
      </c>
      <c r="C133" t="s">
        <v>132</v>
      </c>
      <c r="D133" t="s">
        <v>183</v>
      </c>
      <c r="E133"/>
      <c r="F133" t="s">
        <v>114</v>
      </c>
      <c r="G133" t="s">
        <v>112</v>
      </c>
      <c r="H133" t="s">
        <v>109</v>
      </c>
      <c r="I133" t="s">
        <v>288</v>
      </c>
    </row>
    <row r="134" spans="1:9" ht="15.75" x14ac:dyDescent="0.25">
      <c r="A134" s="17">
        <f t="shared" si="4"/>
        <v>233</v>
      </c>
      <c r="B134" t="s">
        <v>223</v>
      </c>
      <c r="C134" t="s">
        <v>406</v>
      </c>
      <c r="D134" t="s">
        <v>53</v>
      </c>
      <c r="E134" t="s">
        <v>407</v>
      </c>
      <c r="F134" t="s">
        <v>114</v>
      </c>
      <c r="G134" t="s">
        <v>408</v>
      </c>
      <c r="H134" t="s">
        <v>171</v>
      </c>
      <c r="I134" t="s">
        <v>288</v>
      </c>
    </row>
    <row r="135" spans="1:9" ht="15.75" x14ac:dyDescent="0.25">
      <c r="A135" s="17">
        <f t="shared" si="4"/>
        <v>234</v>
      </c>
      <c r="B135" t="s">
        <v>369</v>
      </c>
      <c r="C135" t="s">
        <v>195</v>
      </c>
      <c r="D135" t="s">
        <v>53</v>
      </c>
      <c r="E135" t="s">
        <v>184</v>
      </c>
      <c r="F135" t="s">
        <v>114</v>
      </c>
      <c r="G135" t="s">
        <v>408</v>
      </c>
      <c r="H135" t="s">
        <v>288</v>
      </c>
      <c r="I135" t="s">
        <v>288</v>
      </c>
    </row>
    <row r="136" spans="1:9" ht="15.75" x14ac:dyDescent="0.25">
      <c r="A136" s="17">
        <f t="shared" si="4"/>
        <v>235</v>
      </c>
      <c r="B136" t="s">
        <v>194</v>
      </c>
      <c r="C136" t="s">
        <v>272</v>
      </c>
      <c r="D136" t="s">
        <v>53</v>
      </c>
      <c r="E136" t="s">
        <v>421</v>
      </c>
      <c r="F136" t="s">
        <v>114</v>
      </c>
      <c r="G136" t="s">
        <v>112</v>
      </c>
      <c r="H136" t="s">
        <v>288</v>
      </c>
      <c r="I136" t="s">
        <v>288</v>
      </c>
    </row>
    <row r="137" spans="1:9" ht="15.75" x14ac:dyDescent="0.25">
      <c r="A137" s="17">
        <f t="shared" si="4"/>
        <v>236</v>
      </c>
      <c r="B137" t="s">
        <v>423</v>
      </c>
      <c r="C137" t="s">
        <v>424</v>
      </c>
      <c r="D137" t="s">
        <v>53</v>
      </c>
      <c r="E137"/>
      <c r="F137" t="s">
        <v>114</v>
      </c>
      <c r="G137" t="s">
        <v>112</v>
      </c>
      <c r="H137" t="s">
        <v>288</v>
      </c>
      <c r="I137" t="s">
        <v>288</v>
      </c>
    </row>
    <row r="138" spans="1:9" ht="15.75" x14ac:dyDescent="0.25">
      <c r="A138" s="17">
        <f t="shared" si="4"/>
        <v>237</v>
      </c>
      <c r="B138" t="s">
        <v>133</v>
      </c>
      <c r="C138" t="s">
        <v>134</v>
      </c>
      <c r="D138" t="s">
        <v>53</v>
      </c>
      <c r="E138" t="s">
        <v>409</v>
      </c>
      <c r="F138" t="s">
        <v>114</v>
      </c>
      <c r="G138" t="s">
        <v>287</v>
      </c>
      <c r="H138" t="s">
        <v>288</v>
      </c>
      <c r="I138" t="s">
        <v>288</v>
      </c>
    </row>
    <row r="139" spans="1:9" ht="15.75" x14ac:dyDescent="0.25">
      <c r="A139" s="17">
        <f>A138+1</f>
        <v>238</v>
      </c>
      <c r="B139" t="s">
        <v>413</v>
      </c>
      <c r="C139" t="s">
        <v>414</v>
      </c>
      <c r="D139" t="s">
        <v>204</v>
      </c>
      <c r="E139" t="s">
        <v>415</v>
      </c>
      <c r="F139" t="s">
        <v>114</v>
      </c>
      <c r="G139" t="s">
        <v>112</v>
      </c>
      <c r="H139" t="s">
        <v>288</v>
      </c>
      <c r="I139" t="s">
        <v>288</v>
      </c>
    </row>
    <row r="140" spans="1:9" ht="15.75" x14ac:dyDescent="0.25">
      <c r="A140" s="17">
        <f t="shared" si="4"/>
        <v>239</v>
      </c>
      <c r="B140" t="s">
        <v>453</v>
      </c>
      <c r="C140" t="s">
        <v>454</v>
      </c>
      <c r="D140" t="s">
        <v>53</v>
      </c>
      <c r="E140" t="s">
        <v>455</v>
      </c>
      <c r="F140" t="s">
        <v>108</v>
      </c>
      <c r="G140" t="s">
        <v>112</v>
      </c>
      <c r="H140" t="s">
        <v>288</v>
      </c>
      <c r="I140" t="s">
        <v>288</v>
      </c>
    </row>
    <row r="141" spans="1:9" ht="15.75" x14ac:dyDescent="0.25">
      <c r="A141" s="17">
        <f t="shared" si="4"/>
        <v>240</v>
      </c>
      <c r="B141" t="s">
        <v>456</v>
      </c>
      <c r="C141" t="s">
        <v>457</v>
      </c>
      <c r="D141" t="s">
        <v>53</v>
      </c>
      <c r="E141" t="s">
        <v>458</v>
      </c>
      <c r="F141" t="s">
        <v>108</v>
      </c>
      <c r="G141" t="s">
        <v>112</v>
      </c>
      <c r="H141" t="s">
        <v>288</v>
      </c>
      <c r="I141" t="s">
        <v>288</v>
      </c>
    </row>
    <row r="142" spans="1:9" ht="15.75" x14ac:dyDescent="0.25">
      <c r="A142" s="17">
        <f t="shared" si="4"/>
        <v>241</v>
      </c>
      <c r="B142" t="s">
        <v>399</v>
      </c>
      <c r="C142" t="s">
        <v>459</v>
      </c>
      <c r="D142" t="s">
        <v>53</v>
      </c>
      <c r="E142" t="s">
        <v>460</v>
      </c>
      <c r="F142" t="s">
        <v>108</v>
      </c>
      <c r="G142" t="s">
        <v>428</v>
      </c>
      <c r="H142" t="s">
        <v>288</v>
      </c>
      <c r="I142" t="s">
        <v>288</v>
      </c>
    </row>
    <row r="143" spans="1:9" ht="15.75" x14ac:dyDescent="0.25">
      <c r="A143" s="17">
        <f t="shared" si="4"/>
        <v>242</v>
      </c>
      <c r="B143" t="s">
        <v>444</v>
      </c>
      <c r="C143" t="s">
        <v>445</v>
      </c>
      <c r="D143" t="s">
        <v>53</v>
      </c>
      <c r="E143" t="s">
        <v>446</v>
      </c>
      <c r="F143" t="s">
        <v>108</v>
      </c>
      <c r="G143" t="s">
        <v>112</v>
      </c>
      <c r="H143" t="s">
        <v>288</v>
      </c>
      <c r="I143" t="s">
        <v>288</v>
      </c>
    </row>
    <row r="144" spans="1:9" ht="15.75" x14ac:dyDescent="0.25">
      <c r="A144" s="17">
        <f t="shared" si="4"/>
        <v>243</v>
      </c>
      <c r="B144" t="s">
        <v>450</v>
      </c>
      <c r="C144" t="s">
        <v>451</v>
      </c>
      <c r="D144" t="s">
        <v>53</v>
      </c>
      <c r="E144" t="s">
        <v>452</v>
      </c>
      <c r="F144" t="s">
        <v>108</v>
      </c>
      <c r="G144" t="s">
        <v>112</v>
      </c>
      <c r="H144" t="s">
        <v>288</v>
      </c>
      <c r="I144" t="s">
        <v>288</v>
      </c>
    </row>
    <row r="145" spans="1:9" ht="15.75" x14ac:dyDescent="0.25">
      <c r="A145" s="17">
        <f t="shared" si="4"/>
        <v>244</v>
      </c>
      <c r="B145" t="s">
        <v>447</v>
      </c>
      <c r="C145" t="s">
        <v>448</v>
      </c>
      <c r="D145" t="s">
        <v>53</v>
      </c>
      <c r="E145" t="s">
        <v>449</v>
      </c>
      <c r="F145" t="s">
        <v>108</v>
      </c>
      <c r="G145" t="s">
        <v>112</v>
      </c>
      <c r="H145" t="s">
        <v>288</v>
      </c>
      <c r="I145" t="s">
        <v>288</v>
      </c>
    </row>
    <row r="146" spans="1:9" ht="15.75" x14ac:dyDescent="0.25">
      <c r="A146" s="17">
        <f t="shared" si="4"/>
        <v>245</v>
      </c>
      <c r="B146" t="s">
        <v>138</v>
      </c>
      <c r="C146" t="s">
        <v>136</v>
      </c>
      <c r="D146" t="s">
        <v>14</v>
      </c>
      <c r="E146" t="s">
        <v>427</v>
      </c>
      <c r="F146" t="s">
        <v>108</v>
      </c>
      <c r="G146" t="s">
        <v>171</v>
      </c>
      <c r="H146" t="s">
        <v>109</v>
      </c>
      <c r="I146" t="s">
        <v>428</v>
      </c>
    </row>
    <row r="147" spans="1:9" ht="15.75" x14ac:dyDescent="0.25">
      <c r="A147" s="17">
        <f t="shared" si="4"/>
        <v>246</v>
      </c>
      <c r="B147" t="s">
        <v>148</v>
      </c>
      <c r="C147" t="s">
        <v>149</v>
      </c>
      <c r="D147" t="s">
        <v>355</v>
      </c>
      <c r="E147" t="s">
        <v>438</v>
      </c>
      <c r="F147" t="s">
        <v>108</v>
      </c>
      <c r="G147" t="s">
        <v>110</v>
      </c>
      <c r="H147" t="s">
        <v>288</v>
      </c>
      <c r="I147" t="s">
        <v>288</v>
      </c>
    </row>
    <row r="148" spans="1:9" ht="15.75" x14ac:dyDescent="0.25">
      <c r="A148" s="17">
        <f t="shared" si="4"/>
        <v>247</v>
      </c>
      <c r="B148" t="s">
        <v>425</v>
      </c>
      <c r="C148" t="s">
        <v>393</v>
      </c>
      <c r="D148" t="s">
        <v>20</v>
      </c>
      <c r="E148" t="s">
        <v>426</v>
      </c>
      <c r="F148" t="s">
        <v>108</v>
      </c>
      <c r="G148" t="s">
        <v>112</v>
      </c>
      <c r="H148" t="s">
        <v>288</v>
      </c>
      <c r="I148" t="s">
        <v>288</v>
      </c>
    </row>
    <row r="149" spans="1:9" ht="15.75" x14ac:dyDescent="0.25">
      <c r="A149" s="17">
        <f t="shared" si="4"/>
        <v>248</v>
      </c>
      <c r="B149" t="s">
        <v>435</v>
      </c>
      <c r="C149" t="s">
        <v>436</v>
      </c>
      <c r="D149" t="s">
        <v>20</v>
      </c>
      <c r="E149" t="s">
        <v>437</v>
      </c>
      <c r="F149" t="s">
        <v>108</v>
      </c>
      <c r="G149" t="s">
        <v>112</v>
      </c>
      <c r="H149" t="s">
        <v>288</v>
      </c>
      <c r="I149" t="s">
        <v>288</v>
      </c>
    </row>
    <row r="150" spans="1:9" ht="15.75" x14ac:dyDescent="0.25">
      <c r="A150" s="17">
        <f t="shared" si="4"/>
        <v>249</v>
      </c>
      <c r="B150" t="s">
        <v>439</v>
      </c>
      <c r="C150" t="s">
        <v>440</v>
      </c>
      <c r="D150" t="s">
        <v>53</v>
      </c>
      <c r="E150"/>
      <c r="F150" t="s">
        <v>108</v>
      </c>
      <c r="G150" t="s">
        <v>428</v>
      </c>
      <c r="H150" t="s">
        <v>288</v>
      </c>
      <c r="I150" t="s">
        <v>288</v>
      </c>
    </row>
    <row r="151" spans="1:9" ht="15.75" x14ac:dyDescent="0.25">
      <c r="A151" s="17">
        <f t="shared" si="4"/>
        <v>250</v>
      </c>
      <c r="B151" t="s">
        <v>432</v>
      </c>
      <c r="C151" t="s">
        <v>433</v>
      </c>
      <c r="D151" t="s">
        <v>14</v>
      </c>
      <c r="E151" t="s">
        <v>434</v>
      </c>
      <c r="F151" t="s">
        <v>108</v>
      </c>
      <c r="G151" t="s">
        <v>428</v>
      </c>
      <c r="H151" t="s">
        <v>288</v>
      </c>
      <c r="I151" t="s">
        <v>288</v>
      </c>
    </row>
    <row r="152" spans="1:9" ht="15.75" x14ac:dyDescent="0.25">
      <c r="A152" s="17">
        <f t="shared" si="4"/>
        <v>251</v>
      </c>
      <c r="B152" t="s">
        <v>429</v>
      </c>
      <c r="C152" t="s">
        <v>430</v>
      </c>
      <c r="D152" t="s">
        <v>14</v>
      </c>
      <c r="E152" t="s">
        <v>431</v>
      </c>
      <c r="F152" t="s">
        <v>108</v>
      </c>
      <c r="G152" t="s">
        <v>171</v>
      </c>
      <c r="H152" t="s">
        <v>288</v>
      </c>
      <c r="I152" t="s">
        <v>288</v>
      </c>
    </row>
    <row r="153" spans="1:9" ht="15.75" x14ac:dyDescent="0.25">
      <c r="A153" s="17">
        <f t="shared" si="4"/>
        <v>252</v>
      </c>
      <c r="B153" t="s">
        <v>441</v>
      </c>
      <c r="C153" t="s">
        <v>442</v>
      </c>
      <c r="D153" t="s">
        <v>14</v>
      </c>
      <c r="E153" t="s">
        <v>443</v>
      </c>
      <c r="F153" t="s">
        <v>108</v>
      </c>
      <c r="G153" t="s">
        <v>171</v>
      </c>
      <c r="H153" t="s">
        <v>288</v>
      </c>
      <c r="I153" t="s">
        <v>288</v>
      </c>
    </row>
    <row r="154" spans="1:9" ht="15.75" x14ac:dyDescent="0.25">
      <c r="A154" s="17">
        <f t="shared" si="4"/>
        <v>253</v>
      </c>
      <c r="B154"/>
      <c r="C154"/>
      <c r="D154"/>
      <c r="E154"/>
      <c r="F154"/>
      <c r="G154"/>
    </row>
    <row r="155" spans="1:9" ht="15.75" x14ac:dyDescent="0.25">
      <c r="A155" s="17">
        <f t="shared" si="4"/>
        <v>254</v>
      </c>
      <c r="B155"/>
      <c r="C155"/>
      <c r="D155"/>
      <c r="E155"/>
      <c r="F155"/>
      <c r="G155"/>
    </row>
    <row r="156" spans="1:9" ht="15.75" x14ac:dyDescent="0.25">
      <c r="A156" s="17">
        <f t="shared" si="4"/>
        <v>255</v>
      </c>
      <c r="B156"/>
      <c r="C156"/>
      <c r="D156"/>
      <c r="E156"/>
      <c r="F156"/>
      <c r="G156"/>
    </row>
    <row r="157" spans="1:9" ht="15.75" x14ac:dyDescent="0.25">
      <c r="A157" s="17">
        <f t="shared" si="4"/>
        <v>256</v>
      </c>
      <c r="B157"/>
      <c r="C157"/>
      <c r="D157"/>
      <c r="E157"/>
      <c r="F157"/>
      <c r="G157"/>
    </row>
    <row r="158" spans="1:9" ht="15.75" x14ac:dyDescent="0.25">
      <c r="A158" s="17">
        <f t="shared" si="4"/>
        <v>257</v>
      </c>
      <c r="B158"/>
      <c r="C158"/>
      <c r="D158"/>
      <c r="E158"/>
      <c r="F158"/>
      <c r="G158"/>
    </row>
    <row r="159" spans="1:9" ht="15.75" x14ac:dyDescent="0.25">
      <c r="A159" s="17">
        <f t="shared" si="4"/>
        <v>258</v>
      </c>
      <c r="B159"/>
      <c r="C159"/>
      <c r="D159"/>
      <c r="E159"/>
      <c r="F159"/>
      <c r="G159"/>
    </row>
    <row r="160" spans="1:9" ht="15.75" x14ac:dyDescent="0.25">
      <c r="A160" s="17">
        <f t="shared" si="4"/>
        <v>259</v>
      </c>
      <c r="B160"/>
      <c r="C160"/>
      <c r="D160"/>
      <c r="E160"/>
      <c r="F160"/>
      <c r="G160"/>
    </row>
    <row r="161" spans="1:7" ht="15.75" x14ac:dyDescent="0.25">
      <c r="A161" s="17">
        <f t="shared" si="4"/>
        <v>260</v>
      </c>
      <c r="B161"/>
      <c r="C161"/>
      <c r="D161"/>
      <c r="E161"/>
      <c r="F161"/>
      <c r="G161"/>
    </row>
    <row r="162" spans="1:7" ht="15.75" x14ac:dyDescent="0.25">
      <c r="A162" s="17">
        <f t="shared" si="4"/>
        <v>261</v>
      </c>
      <c r="B162"/>
      <c r="C162"/>
      <c r="D162"/>
      <c r="E162"/>
      <c r="F162"/>
      <c r="G162"/>
    </row>
    <row r="163" spans="1:7" ht="15.75" x14ac:dyDescent="0.25">
      <c r="A163" s="17">
        <f t="shared" ref="A163:A194" si="5">A162+1</f>
        <v>262</v>
      </c>
      <c r="B163"/>
      <c r="C163"/>
      <c r="D163"/>
      <c r="E163"/>
      <c r="F163"/>
      <c r="G163"/>
    </row>
    <row r="164" spans="1:7" ht="15.75" x14ac:dyDescent="0.25">
      <c r="A164" s="17">
        <f t="shared" si="5"/>
        <v>263</v>
      </c>
      <c r="B164"/>
      <c r="C164"/>
      <c r="D164"/>
      <c r="E164"/>
      <c r="F164"/>
      <c r="G164"/>
    </row>
    <row r="165" spans="1:7" ht="15.75" x14ac:dyDescent="0.25">
      <c r="A165" s="17">
        <f t="shared" si="5"/>
        <v>264</v>
      </c>
      <c r="B165"/>
      <c r="C165"/>
      <c r="D165"/>
      <c r="E165"/>
      <c r="F165"/>
      <c r="G165"/>
    </row>
    <row r="166" spans="1:7" ht="15.75" x14ac:dyDescent="0.25">
      <c r="A166" s="17">
        <f t="shared" si="5"/>
        <v>265</v>
      </c>
      <c r="B166"/>
      <c r="C166"/>
      <c r="D166"/>
      <c r="E166"/>
      <c r="F166"/>
      <c r="G166"/>
    </row>
    <row r="167" spans="1:7" ht="15.75" x14ac:dyDescent="0.25">
      <c r="A167" s="17">
        <f t="shared" si="5"/>
        <v>266</v>
      </c>
      <c r="B167"/>
      <c r="C167"/>
      <c r="D167"/>
      <c r="E167"/>
      <c r="F167"/>
      <c r="G167"/>
    </row>
    <row r="168" spans="1:7" ht="15.75" x14ac:dyDescent="0.25">
      <c r="A168" s="17">
        <f t="shared" si="5"/>
        <v>267</v>
      </c>
      <c r="B168"/>
      <c r="C168"/>
      <c r="D168"/>
      <c r="E168"/>
      <c r="F168"/>
      <c r="G168"/>
    </row>
    <row r="169" spans="1:7" ht="15.75" x14ac:dyDescent="0.25">
      <c r="A169" s="17">
        <f t="shared" si="5"/>
        <v>268</v>
      </c>
      <c r="B169"/>
      <c r="C169"/>
      <c r="D169"/>
      <c r="E169"/>
      <c r="F169"/>
      <c r="G169"/>
    </row>
    <row r="170" spans="1:7" ht="15.75" x14ac:dyDescent="0.25">
      <c r="A170" s="17">
        <f t="shared" si="5"/>
        <v>269</v>
      </c>
      <c r="B170"/>
      <c r="C170"/>
      <c r="D170"/>
      <c r="E170"/>
      <c r="F170"/>
      <c r="G170"/>
    </row>
    <row r="171" spans="1:7" ht="15.75" x14ac:dyDescent="0.25">
      <c r="A171" s="17">
        <f t="shared" si="5"/>
        <v>270</v>
      </c>
      <c r="B171"/>
      <c r="C171"/>
      <c r="D171"/>
      <c r="E171"/>
      <c r="F171"/>
      <c r="G171"/>
    </row>
    <row r="172" spans="1:7" ht="15.75" x14ac:dyDescent="0.25">
      <c r="A172" s="17">
        <f t="shared" si="5"/>
        <v>271</v>
      </c>
      <c r="B172"/>
      <c r="C172"/>
      <c r="D172"/>
      <c r="E172"/>
      <c r="F172"/>
      <c r="G172"/>
    </row>
    <row r="173" spans="1:7" ht="15.75" x14ac:dyDescent="0.25">
      <c r="A173" s="17">
        <f t="shared" si="5"/>
        <v>272</v>
      </c>
      <c r="B173"/>
      <c r="C173"/>
      <c r="D173"/>
      <c r="E173"/>
      <c r="F173"/>
      <c r="G173"/>
    </row>
    <row r="174" spans="1:7" ht="15.75" x14ac:dyDescent="0.25">
      <c r="A174" s="17">
        <f t="shared" si="5"/>
        <v>273</v>
      </c>
      <c r="B174"/>
      <c r="C174"/>
      <c r="D174"/>
      <c r="E174"/>
      <c r="F174"/>
      <c r="G174"/>
    </row>
    <row r="175" spans="1:7" ht="15.75" x14ac:dyDescent="0.25">
      <c r="A175" s="17">
        <f t="shared" si="5"/>
        <v>274</v>
      </c>
      <c r="B175"/>
      <c r="C175"/>
      <c r="D175"/>
      <c r="E175"/>
      <c r="F175"/>
      <c r="G175"/>
    </row>
    <row r="176" spans="1:7" ht="15.75" x14ac:dyDescent="0.25">
      <c r="A176" s="17">
        <f t="shared" si="5"/>
        <v>275</v>
      </c>
      <c r="B176"/>
      <c r="C176"/>
      <c r="D176"/>
      <c r="E176"/>
      <c r="F176"/>
      <c r="G176"/>
    </row>
    <row r="177" spans="1:7" ht="15.75" x14ac:dyDescent="0.25">
      <c r="A177" s="17">
        <f t="shared" si="5"/>
        <v>276</v>
      </c>
      <c r="B177"/>
      <c r="C177"/>
      <c r="D177"/>
      <c r="E177"/>
      <c r="F177"/>
      <c r="G177"/>
    </row>
    <row r="178" spans="1:7" ht="15.75" x14ac:dyDescent="0.25">
      <c r="A178" s="17">
        <f t="shared" si="5"/>
        <v>277</v>
      </c>
      <c r="B178"/>
      <c r="C178"/>
      <c r="D178"/>
      <c r="E178"/>
      <c r="F178"/>
      <c r="G178"/>
    </row>
    <row r="179" spans="1:7" ht="15.75" x14ac:dyDescent="0.25">
      <c r="A179" s="17">
        <f t="shared" si="5"/>
        <v>278</v>
      </c>
      <c r="B179"/>
      <c r="C179"/>
      <c r="D179"/>
      <c r="E179"/>
      <c r="F179"/>
      <c r="G179"/>
    </row>
    <row r="180" spans="1:7" ht="15.75" x14ac:dyDescent="0.25">
      <c r="A180" s="17">
        <f t="shared" si="5"/>
        <v>279</v>
      </c>
      <c r="B180"/>
      <c r="C180"/>
      <c r="D180"/>
      <c r="E180"/>
      <c r="F180"/>
      <c r="G180"/>
    </row>
    <row r="181" spans="1:7" ht="15.75" x14ac:dyDescent="0.25">
      <c r="A181" s="17">
        <f t="shared" si="5"/>
        <v>280</v>
      </c>
      <c r="B181"/>
      <c r="C181"/>
      <c r="D181"/>
      <c r="E181"/>
      <c r="F181"/>
      <c r="G181"/>
    </row>
    <row r="182" spans="1:7" ht="15.75" x14ac:dyDescent="0.25">
      <c r="A182" s="17">
        <f t="shared" si="5"/>
        <v>281</v>
      </c>
      <c r="B182"/>
      <c r="C182"/>
      <c r="D182"/>
      <c r="E182"/>
      <c r="F182"/>
      <c r="G182"/>
    </row>
    <row r="183" spans="1:7" ht="15.75" x14ac:dyDescent="0.25">
      <c r="A183" s="17">
        <f t="shared" si="5"/>
        <v>282</v>
      </c>
      <c r="B183"/>
      <c r="C183"/>
      <c r="D183"/>
      <c r="E183"/>
      <c r="F183"/>
      <c r="G183"/>
    </row>
    <row r="184" spans="1:7" ht="15.75" x14ac:dyDescent="0.25">
      <c r="A184" s="17">
        <f t="shared" si="5"/>
        <v>283</v>
      </c>
      <c r="B184"/>
      <c r="C184"/>
      <c r="D184"/>
      <c r="E184"/>
      <c r="F184"/>
      <c r="G184"/>
    </row>
    <row r="185" spans="1:7" ht="15.75" x14ac:dyDescent="0.25">
      <c r="A185" s="17">
        <f t="shared" si="5"/>
        <v>284</v>
      </c>
      <c r="B185"/>
      <c r="C185"/>
      <c r="D185"/>
      <c r="E185"/>
      <c r="F185"/>
      <c r="G185"/>
    </row>
    <row r="186" spans="1:7" ht="15.75" x14ac:dyDescent="0.25">
      <c r="A186" s="17">
        <f t="shared" si="5"/>
        <v>285</v>
      </c>
      <c r="B186"/>
      <c r="C186"/>
      <c r="D186"/>
      <c r="E186"/>
      <c r="F186"/>
      <c r="G186"/>
    </row>
    <row r="187" spans="1:7" ht="15.75" x14ac:dyDescent="0.25">
      <c r="A187" s="17">
        <f t="shared" si="5"/>
        <v>286</v>
      </c>
      <c r="B187"/>
      <c r="C187"/>
      <c r="D187"/>
      <c r="E187"/>
      <c r="F187"/>
      <c r="G187"/>
    </row>
    <row r="188" spans="1:7" ht="15.75" x14ac:dyDescent="0.25">
      <c r="A188" s="17">
        <f t="shared" si="5"/>
        <v>287</v>
      </c>
      <c r="B188"/>
      <c r="C188"/>
      <c r="D188"/>
      <c r="E188"/>
      <c r="F188"/>
      <c r="G188"/>
    </row>
    <row r="189" spans="1:7" ht="15.75" x14ac:dyDescent="0.25">
      <c r="A189" s="17">
        <f t="shared" si="5"/>
        <v>288</v>
      </c>
      <c r="B189"/>
      <c r="C189"/>
      <c r="D189"/>
      <c r="E189"/>
      <c r="F189"/>
      <c r="G189"/>
    </row>
    <row r="190" spans="1:7" ht="15.75" x14ac:dyDescent="0.25">
      <c r="A190" s="17">
        <f t="shared" si="5"/>
        <v>289</v>
      </c>
      <c r="B190"/>
      <c r="C190"/>
      <c r="D190"/>
      <c r="E190"/>
      <c r="F190"/>
      <c r="G190"/>
    </row>
    <row r="191" spans="1:7" ht="15.75" x14ac:dyDescent="0.25">
      <c r="A191" s="17">
        <f t="shared" si="5"/>
        <v>290</v>
      </c>
      <c r="B191"/>
      <c r="C191"/>
      <c r="D191"/>
      <c r="E191"/>
      <c r="F191"/>
      <c r="G191"/>
    </row>
    <row r="192" spans="1:7" ht="15.75" x14ac:dyDescent="0.25">
      <c r="A192" s="17">
        <f t="shared" si="5"/>
        <v>291</v>
      </c>
      <c r="B192"/>
      <c r="C192"/>
      <c r="D192"/>
      <c r="E192"/>
      <c r="F192"/>
      <c r="G192"/>
    </row>
    <row r="193" spans="1:7" ht="15.75" x14ac:dyDescent="0.25">
      <c r="A193" s="17">
        <f t="shared" si="5"/>
        <v>292</v>
      </c>
      <c r="B193"/>
      <c r="C193"/>
      <c r="D193"/>
      <c r="E193"/>
      <c r="F193"/>
      <c r="G193"/>
    </row>
    <row r="194" spans="1:7" ht="15.75" x14ac:dyDescent="0.25">
      <c r="A194" s="17">
        <f t="shared" si="5"/>
        <v>293</v>
      </c>
      <c r="B194"/>
      <c r="C194"/>
      <c r="D194"/>
      <c r="E194"/>
      <c r="F194"/>
      <c r="G194"/>
    </row>
    <row r="195" spans="1:7" ht="15.75" x14ac:dyDescent="0.25">
      <c r="A195" s="17">
        <f t="shared" ref="A195:A201" si="6">A194+1</f>
        <v>294</v>
      </c>
      <c r="B195"/>
      <c r="C195"/>
      <c r="D195"/>
      <c r="E195"/>
      <c r="F195"/>
      <c r="G195"/>
    </row>
    <row r="196" spans="1:7" ht="15.75" x14ac:dyDescent="0.25">
      <c r="A196" s="17">
        <f t="shared" si="6"/>
        <v>295</v>
      </c>
      <c r="B196"/>
      <c r="C196"/>
      <c r="D196"/>
      <c r="E196"/>
      <c r="F196"/>
      <c r="G196"/>
    </row>
    <row r="197" spans="1:7" ht="15.75" x14ac:dyDescent="0.25">
      <c r="A197" s="17">
        <f t="shared" si="6"/>
        <v>296</v>
      </c>
      <c r="B197"/>
      <c r="C197"/>
      <c r="D197"/>
      <c r="E197"/>
      <c r="F197"/>
      <c r="G197"/>
    </row>
    <row r="198" spans="1:7" ht="15.75" x14ac:dyDescent="0.25">
      <c r="A198" s="17">
        <f t="shared" si="6"/>
        <v>297</v>
      </c>
      <c r="B198"/>
      <c r="C198"/>
      <c r="D198"/>
      <c r="E198"/>
      <c r="F198"/>
      <c r="G198"/>
    </row>
    <row r="199" spans="1:7" ht="15.75" x14ac:dyDescent="0.25">
      <c r="A199" s="17">
        <f t="shared" si="6"/>
        <v>298</v>
      </c>
      <c r="B199"/>
      <c r="C199"/>
      <c r="D199"/>
      <c r="E199"/>
      <c r="F199"/>
      <c r="G199"/>
    </row>
    <row r="200" spans="1:7" ht="15.75" x14ac:dyDescent="0.25">
      <c r="A200" s="17">
        <f t="shared" si="6"/>
        <v>299</v>
      </c>
      <c r="B200"/>
      <c r="C200"/>
      <c r="D200"/>
      <c r="E200"/>
      <c r="F200"/>
      <c r="G200"/>
    </row>
    <row r="201" spans="1:7" ht="15.75" x14ac:dyDescent="0.25">
      <c r="A201" s="17">
        <f t="shared" si="6"/>
        <v>300</v>
      </c>
      <c r="B201"/>
      <c r="C201"/>
      <c r="D201"/>
      <c r="E201"/>
      <c r="F201"/>
      <c r="G201"/>
    </row>
    <row r="202" spans="1:7" ht="15.75" x14ac:dyDescent="0.25">
      <c r="A202" s="17"/>
      <c r="B202"/>
      <c r="C202"/>
      <c r="D202"/>
      <c r="E202" s="19"/>
      <c r="F202"/>
      <c r="G202"/>
    </row>
    <row r="203" spans="1:7" ht="15.75" x14ac:dyDescent="0.25">
      <c r="A203" s="17"/>
      <c r="B203"/>
      <c r="C203"/>
      <c r="D203"/>
      <c r="E203"/>
      <c r="F203"/>
      <c r="G203"/>
    </row>
    <row r="204" spans="1:7" ht="15.75" x14ac:dyDescent="0.25">
      <c r="A204" s="17"/>
      <c r="B204"/>
      <c r="C204"/>
      <c r="D204"/>
      <c r="E204"/>
      <c r="F204"/>
      <c r="G204"/>
    </row>
    <row r="205" spans="1:7" ht="15.75" x14ac:dyDescent="0.25">
      <c r="A205" s="17"/>
      <c r="B205"/>
      <c r="C205"/>
      <c r="D205"/>
      <c r="E205"/>
      <c r="F205"/>
      <c r="G205"/>
    </row>
    <row r="206" spans="1:7" ht="15.75" x14ac:dyDescent="0.25">
      <c r="A206" s="17"/>
      <c r="B206"/>
      <c r="C206"/>
      <c r="D206"/>
      <c r="E206"/>
      <c r="F206"/>
      <c r="G206"/>
    </row>
    <row r="207" spans="1:7" ht="15.75" x14ac:dyDescent="0.25">
      <c r="A207" s="17"/>
      <c r="B207"/>
      <c r="C207"/>
      <c r="D207"/>
      <c r="E207"/>
      <c r="F207"/>
      <c r="G207"/>
    </row>
    <row r="208" spans="1:7" ht="15.75" x14ac:dyDescent="0.25">
      <c r="A208" s="17"/>
      <c r="B208"/>
      <c r="C208"/>
      <c r="D208"/>
      <c r="E208"/>
      <c r="F208"/>
      <c r="G208"/>
    </row>
    <row r="209" spans="1:14" ht="15.75" x14ac:dyDescent="0.25">
      <c r="A209" s="17"/>
      <c r="B209"/>
      <c r="C209"/>
      <c r="D209"/>
      <c r="E209"/>
      <c r="F209"/>
      <c r="G209"/>
    </row>
    <row r="210" spans="1:14" ht="15.75" x14ac:dyDescent="0.25">
      <c r="A210" s="17"/>
      <c r="B210"/>
      <c r="C210"/>
      <c r="D210"/>
      <c r="E210"/>
      <c r="F210"/>
      <c r="G210"/>
    </row>
    <row r="211" spans="1:14" ht="15.75" x14ac:dyDescent="0.25">
      <c r="A211" s="17"/>
      <c r="B211"/>
      <c r="C211"/>
      <c r="D211"/>
      <c r="E211"/>
      <c r="F211"/>
      <c r="G211"/>
    </row>
    <row r="212" spans="1:14" ht="15.75" x14ac:dyDescent="0.25">
      <c r="A212" s="17"/>
      <c r="B212"/>
      <c r="C212"/>
      <c r="D212"/>
      <c r="E212"/>
      <c r="F212"/>
      <c r="G212"/>
    </row>
    <row r="213" spans="1:14" ht="15.75" x14ac:dyDescent="0.25">
      <c r="A213" s="17"/>
      <c r="B213"/>
      <c r="C213"/>
      <c r="D213"/>
      <c r="E213"/>
      <c r="F213"/>
      <c r="G213"/>
    </row>
    <row r="214" spans="1:14" ht="15.75" x14ac:dyDescent="0.25">
      <c r="A214" s="17"/>
      <c r="B214"/>
      <c r="C214"/>
      <c r="D214"/>
      <c r="E214"/>
      <c r="F214"/>
      <c r="G214"/>
    </row>
    <row r="215" spans="1:14" ht="15.75" x14ac:dyDescent="0.25">
      <c r="A215" s="17"/>
      <c r="B215"/>
      <c r="C215"/>
      <c r="D215"/>
      <c r="E215"/>
      <c r="F215"/>
      <c r="G215"/>
    </row>
    <row r="216" spans="1:14" ht="15.75" x14ac:dyDescent="0.25">
      <c r="A216" s="17"/>
      <c r="B216"/>
      <c r="C216"/>
      <c r="D216"/>
      <c r="E216"/>
      <c r="F216"/>
      <c r="G216"/>
    </row>
    <row r="217" spans="1:14" ht="15.75" x14ac:dyDescent="0.25">
      <c r="A217" s="17"/>
      <c r="B217"/>
      <c r="C217"/>
      <c r="D217"/>
      <c r="E217"/>
      <c r="F217"/>
      <c r="G217"/>
    </row>
    <row r="218" spans="1:14" ht="15.75" x14ac:dyDescent="0.25">
      <c r="A218" s="17"/>
      <c r="B218"/>
      <c r="C218"/>
      <c r="D218"/>
      <c r="E218"/>
      <c r="F218"/>
      <c r="G218"/>
    </row>
    <row r="219" spans="1:14" ht="15.75" x14ac:dyDescent="0.25">
      <c r="A219" s="17"/>
      <c r="B219"/>
      <c r="C219"/>
      <c r="D219"/>
      <c r="E219"/>
      <c r="F219"/>
      <c r="G219"/>
      <c r="N219" s="28"/>
    </row>
    <row r="220" spans="1:14" ht="15.75" x14ac:dyDescent="0.25">
      <c r="A220" s="17"/>
      <c r="B220"/>
      <c r="C220"/>
      <c r="D220"/>
      <c r="E220"/>
      <c r="F220"/>
      <c r="G220"/>
    </row>
    <row r="221" spans="1:14" ht="15.75" x14ac:dyDescent="0.25">
      <c r="A221" s="17"/>
      <c r="B221"/>
      <c r="C221"/>
      <c r="D221"/>
      <c r="E221"/>
      <c r="F221"/>
      <c r="G221"/>
    </row>
    <row r="222" spans="1:14" ht="15.75" x14ac:dyDescent="0.25">
      <c r="A222" s="17"/>
      <c r="B222"/>
      <c r="C222"/>
      <c r="D222"/>
      <c r="E222"/>
      <c r="F222"/>
      <c r="G222"/>
    </row>
    <row r="223" spans="1:14" ht="15.75" x14ac:dyDescent="0.25">
      <c r="A223" s="17"/>
      <c r="B223"/>
      <c r="C223"/>
      <c r="D223"/>
      <c r="E223"/>
      <c r="F223"/>
      <c r="G223"/>
    </row>
    <row r="224" spans="1:14" ht="15.75" x14ac:dyDescent="0.25">
      <c r="A224" s="17"/>
      <c r="B224"/>
      <c r="C224"/>
      <c r="D224"/>
      <c r="E224"/>
      <c r="F224"/>
      <c r="G224"/>
    </row>
    <row r="225" spans="1:7" ht="15.75" x14ac:dyDescent="0.25">
      <c r="A225" s="17"/>
      <c r="B225"/>
      <c r="C225"/>
      <c r="D225"/>
      <c r="E225"/>
      <c r="F225"/>
      <c r="G225"/>
    </row>
    <row r="226" spans="1:7" ht="15.75" x14ac:dyDescent="0.25">
      <c r="A226" s="17"/>
      <c r="B226"/>
      <c r="C226"/>
      <c r="D226"/>
      <c r="E226"/>
      <c r="F226"/>
      <c r="G226"/>
    </row>
    <row r="227" spans="1:7" ht="15.75" x14ac:dyDescent="0.25">
      <c r="A227" s="17"/>
      <c r="B227"/>
      <c r="C227"/>
      <c r="D227"/>
      <c r="E227"/>
      <c r="F227"/>
      <c r="G227"/>
    </row>
    <row r="228" spans="1:7" ht="15.75" x14ac:dyDescent="0.25">
      <c r="A228" s="17"/>
      <c r="B228"/>
      <c r="C228"/>
      <c r="D228"/>
      <c r="E228"/>
      <c r="F228"/>
      <c r="G228"/>
    </row>
    <row r="229" spans="1:7" ht="15.75" x14ac:dyDescent="0.25">
      <c r="A229" s="17"/>
      <c r="B229"/>
      <c r="C229"/>
      <c r="D229"/>
      <c r="E229"/>
      <c r="F229"/>
      <c r="G229"/>
    </row>
    <row r="230" spans="1:7" ht="15.75" x14ac:dyDescent="0.25">
      <c r="A230" s="17"/>
      <c r="B230"/>
      <c r="C230"/>
      <c r="D230"/>
      <c r="E230"/>
      <c r="F230"/>
      <c r="G230"/>
    </row>
    <row r="231" spans="1:7" ht="15.75" x14ac:dyDescent="0.25">
      <c r="A231" s="17"/>
      <c r="B231"/>
      <c r="C231"/>
      <c r="D231"/>
      <c r="E231"/>
      <c r="F231"/>
      <c r="G231"/>
    </row>
    <row r="232" spans="1:7" ht="15.75" x14ac:dyDescent="0.25">
      <c r="A232" s="17"/>
      <c r="B232"/>
      <c r="C232"/>
      <c r="D232"/>
      <c r="E232"/>
      <c r="F232"/>
      <c r="G232"/>
    </row>
    <row r="233" spans="1:7" ht="15.75" x14ac:dyDescent="0.25">
      <c r="A233" s="17"/>
      <c r="B233"/>
      <c r="C233"/>
      <c r="D233"/>
      <c r="E233"/>
      <c r="F233"/>
      <c r="G233"/>
    </row>
    <row r="234" spans="1:7" ht="15.75" x14ac:dyDescent="0.25">
      <c r="A234" s="17"/>
      <c r="B234"/>
      <c r="C234"/>
      <c r="D234"/>
      <c r="E234"/>
      <c r="F234"/>
      <c r="G234"/>
    </row>
    <row r="235" spans="1:7" ht="15.75" x14ac:dyDescent="0.25">
      <c r="A235" s="17"/>
      <c r="B235"/>
      <c r="C235"/>
      <c r="D235"/>
      <c r="E235"/>
      <c r="F235"/>
      <c r="G235"/>
    </row>
    <row r="236" spans="1:7" ht="15.75" x14ac:dyDescent="0.25">
      <c r="A236" s="17"/>
      <c r="B236"/>
      <c r="C236"/>
      <c r="D236"/>
      <c r="E236"/>
      <c r="F236"/>
      <c r="G236"/>
    </row>
    <row r="237" spans="1:7" ht="15.75" x14ac:dyDescent="0.25">
      <c r="A237" s="17"/>
      <c r="B237"/>
      <c r="C237"/>
      <c r="D237"/>
      <c r="E237"/>
      <c r="F237"/>
      <c r="G237"/>
    </row>
    <row r="238" spans="1:7" ht="15.75" x14ac:dyDescent="0.25">
      <c r="A238" s="17"/>
      <c r="B238"/>
      <c r="C238"/>
      <c r="D238"/>
      <c r="E238"/>
      <c r="F238"/>
      <c r="G238"/>
    </row>
    <row r="239" spans="1:7" ht="15.75" x14ac:dyDescent="0.25">
      <c r="A239" s="17"/>
      <c r="B239"/>
      <c r="C239"/>
      <c r="D239"/>
      <c r="E239"/>
      <c r="F239"/>
      <c r="G239"/>
    </row>
    <row r="240" spans="1:7" ht="15.75" x14ac:dyDescent="0.25">
      <c r="A240" s="17"/>
      <c r="B240"/>
      <c r="C240"/>
      <c r="D240"/>
      <c r="E240"/>
      <c r="F240"/>
      <c r="G240"/>
    </row>
    <row r="241" spans="1:7" ht="15.75" x14ac:dyDescent="0.25">
      <c r="A241" s="17"/>
      <c r="B241"/>
      <c r="C241"/>
      <c r="D241"/>
      <c r="E241"/>
      <c r="F241"/>
      <c r="G241"/>
    </row>
    <row r="242" spans="1:7" ht="15.75" x14ac:dyDescent="0.25">
      <c r="A242" s="17"/>
      <c r="B242"/>
      <c r="C242"/>
      <c r="D242"/>
      <c r="E242"/>
      <c r="F242"/>
      <c r="G242"/>
    </row>
    <row r="243" spans="1:7" ht="15.75" x14ac:dyDescent="0.25">
      <c r="A243" s="17"/>
      <c r="B243"/>
      <c r="C243"/>
      <c r="D243"/>
      <c r="E243"/>
      <c r="F243"/>
      <c r="G243"/>
    </row>
    <row r="244" spans="1:7" ht="15.75" x14ac:dyDescent="0.25">
      <c r="A244" s="17"/>
      <c r="B244"/>
      <c r="C244"/>
      <c r="D244"/>
      <c r="E244"/>
      <c r="F244"/>
      <c r="G244"/>
    </row>
    <row r="245" spans="1:7" ht="15.75" x14ac:dyDescent="0.25">
      <c r="A245" s="17"/>
      <c r="B245"/>
      <c r="C245"/>
      <c r="D245"/>
      <c r="E245"/>
      <c r="F245"/>
      <c r="G245"/>
    </row>
    <row r="246" spans="1:7" ht="15.75" x14ac:dyDescent="0.25">
      <c r="A246" s="17"/>
      <c r="B246"/>
      <c r="C246"/>
      <c r="D246"/>
      <c r="E246"/>
      <c r="F246"/>
      <c r="G246"/>
    </row>
    <row r="247" spans="1:7" ht="15.75" x14ac:dyDescent="0.25">
      <c r="A247" s="17"/>
      <c r="B247"/>
      <c r="C247"/>
      <c r="D247"/>
      <c r="E247"/>
      <c r="F247"/>
      <c r="G247"/>
    </row>
    <row r="248" spans="1:7" ht="15.75" x14ac:dyDescent="0.25">
      <c r="A248" s="17"/>
      <c r="B248"/>
      <c r="C248"/>
      <c r="D248"/>
      <c r="E248"/>
      <c r="F248"/>
      <c r="G248"/>
    </row>
    <row r="249" spans="1:7" ht="15.75" x14ac:dyDescent="0.25">
      <c r="A249" s="17"/>
      <c r="B249"/>
      <c r="C249"/>
      <c r="D249"/>
      <c r="E249"/>
      <c r="F249"/>
      <c r="G249"/>
    </row>
    <row r="250" spans="1:7" ht="15.75" x14ac:dyDescent="0.25">
      <c r="A250" s="17"/>
      <c r="B250"/>
      <c r="C250"/>
      <c r="D250"/>
      <c r="E250"/>
      <c r="F250"/>
      <c r="G250"/>
    </row>
    <row r="251" spans="1:7" ht="15.75" x14ac:dyDescent="0.25">
      <c r="A251" s="17"/>
      <c r="B251"/>
      <c r="C251"/>
      <c r="D251"/>
      <c r="E251"/>
      <c r="F251"/>
      <c r="G251"/>
    </row>
    <row r="252" spans="1:7" ht="15.75" x14ac:dyDescent="0.25">
      <c r="A252" s="17"/>
      <c r="B252"/>
      <c r="C252"/>
      <c r="D252"/>
      <c r="E252"/>
      <c r="F252"/>
      <c r="G252"/>
    </row>
    <row r="253" spans="1:7" ht="15.75" x14ac:dyDescent="0.25">
      <c r="A253" s="17"/>
      <c r="B253"/>
      <c r="C253"/>
      <c r="D253"/>
      <c r="E253"/>
      <c r="F253"/>
      <c r="G253"/>
    </row>
    <row r="254" spans="1:7" ht="15.75" x14ac:dyDescent="0.25">
      <c r="A254" s="17"/>
      <c r="B254"/>
      <c r="C254"/>
      <c r="D254"/>
      <c r="E254"/>
      <c r="F254"/>
      <c r="G254"/>
    </row>
    <row r="255" spans="1:7" ht="15.75" x14ac:dyDescent="0.25">
      <c r="A255" s="17"/>
      <c r="B255"/>
      <c r="C255"/>
      <c r="D255"/>
      <c r="E255"/>
      <c r="F255"/>
      <c r="G255"/>
    </row>
    <row r="256" spans="1:7" ht="15.75" x14ac:dyDescent="0.25">
      <c r="A256" s="17"/>
      <c r="B256"/>
      <c r="C256"/>
      <c r="D256"/>
      <c r="E256"/>
      <c r="F256"/>
      <c r="G256"/>
    </row>
    <row r="257" spans="1:7" ht="15.75" x14ac:dyDescent="0.25">
      <c r="A257" s="17"/>
      <c r="B257"/>
      <c r="C257"/>
      <c r="D257"/>
      <c r="E257"/>
      <c r="F257"/>
      <c r="G257"/>
    </row>
    <row r="258" spans="1:7" ht="15.75" x14ac:dyDescent="0.25">
      <c r="A258" s="17"/>
      <c r="B258"/>
      <c r="C258"/>
      <c r="D258"/>
      <c r="E258"/>
      <c r="F258"/>
      <c r="G258"/>
    </row>
    <row r="259" spans="1:7" ht="15.75" x14ac:dyDescent="0.25">
      <c r="A259" s="17"/>
      <c r="B259"/>
      <c r="C259"/>
      <c r="D259"/>
      <c r="E259"/>
      <c r="F259"/>
      <c r="G259"/>
    </row>
    <row r="260" spans="1:7" ht="15.75" x14ac:dyDescent="0.25">
      <c r="A260" s="17"/>
      <c r="B260"/>
      <c r="C260"/>
      <c r="D260"/>
      <c r="E260"/>
      <c r="F260"/>
      <c r="G260"/>
    </row>
    <row r="261" spans="1:7" ht="15.75" x14ac:dyDescent="0.25">
      <c r="A261" s="17"/>
      <c r="B261"/>
      <c r="C261"/>
      <c r="D261"/>
      <c r="E261"/>
      <c r="F261"/>
      <c r="G261"/>
    </row>
    <row r="262" spans="1:7" ht="15.75" x14ac:dyDescent="0.25">
      <c r="A262" s="17"/>
      <c r="B262"/>
      <c r="C262"/>
      <c r="D262"/>
      <c r="E262"/>
      <c r="F262"/>
      <c r="G262"/>
    </row>
    <row r="263" spans="1:7" ht="15.75" x14ac:dyDescent="0.25">
      <c r="A263" s="17"/>
      <c r="B263"/>
      <c r="C263"/>
      <c r="D263"/>
      <c r="E263"/>
      <c r="F263"/>
      <c r="G263"/>
    </row>
    <row r="264" spans="1:7" ht="15.75" x14ac:dyDescent="0.25">
      <c r="A264" s="17"/>
      <c r="B264"/>
      <c r="C264"/>
      <c r="D264"/>
      <c r="E264"/>
      <c r="F264"/>
      <c r="G264"/>
    </row>
    <row r="265" spans="1:7" ht="15.75" x14ac:dyDescent="0.25">
      <c r="A265" s="17"/>
      <c r="B265"/>
      <c r="C265"/>
      <c r="D265"/>
      <c r="E265"/>
      <c r="F265"/>
      <c r="G265"/>
    </row>
    <row r="266" spans="1:7" ht="15.75" x14ac:dyDescent="0.25">
      <c r="A266" s="17"/>
      <c r="B266"/>
      <c r="C266"/>
      <c r="D266"/>
      <c r="E266"/>
      <c r="F266"/>
      <c r="G266"/>
    </row>
    <row r="267" spans="1:7" ht="15.75" x14ac:dyDescent="0.25">
      <c r="A267" s="17"/>
      <c r="B267"/>
      <c r="C267"/>
      <c r="D267"/>
      <c r="E267"/>
      <c r="F267"/>
      <c r="G267"/>
    </row>
    <row r="268" spans="1:7" ht="15.75" x14ac:dyDescent="0.25">
      <c r="A268" s="17"/>
      <c r="B268"/>
      <c r="C268"/>
      <c r="D268"/>
      <c r="E268"/>
      <c r="F268"/>
      <c r="G268"/>
    </row>
    <row r="269" spans="1:7" ht="15.75" x14ac:dyDescent="0.25">
      <c r="A269" s="17"/>
      <c r="B269"/>
      <c r="C269"/>
      <c r="D269"/>
      <c r="E269"/>
      <c r="F269"/>
      <c r="G269"/>
    </row>
    <row r="270" spans="1:7" ht="15.75" x14ac:dyDescent="0.25">
      <c r="A270" s="17"/>
      <c r="B270"/>
      <c r="C270"/>
      <c r="D270"/>
      <c r="E270"/>
      <c r="F270"/>
      <c r="G270"/>
    </row>
    <row r="271" spans="1:7" ht="15.75" x14ac:dyDescent="0.25">
      <c r="A271" s="17"/>
      <c r="B271"/>
      <c r="C271"/>
      <c r="D271"/>
      <c r="E271"/>
      <c r="F271"/>
      <c r="G271"/>
    </row>
    <row r="272" spans="1:7" ht="15.75" x14ac:dyDescent="0.25">
      <c r="A272" s="17"/>
      <c r="B272"/>
      <c r="C272"/>
      <c r="D272"/>
      <c r="E272"/>
      <c r="F272"/>
      <c r="G272"/>
    </row>
    <row r="273" spans="1:7" ht="15.75" x14ac:dyDescent="0.25">
      <c r="A273" s="17"/>
      <c r="B273"/>
      <c r="C273"/>
      <c r="D273"/>
      <c r="E273"/>
      <c r="F273"/>
      <c r="G273"/>
    </row>
    <row r="274" spans="1:7" ht="15.75" x14ac:dyDescent="0.25">
      <c r="A274" s="17"/>
      <c r="B274"/>
      <c r="C274"/>
      <c r="D274"/>
      <c r="E274"/>
      <c r="F274"/>
      <c r="G274"/>
    </row>
    <row r="275" spans="1:7" ht="15.75" x14ac:dyDescent="0.25">
      <c r="A275" s="17"/>
      <c r="B275"/>
      <c r="C275"/>
      <c r="D275"/>
      <c r="E275"/>
      <c r="F275"/>
      <c r="G275"/>
    </row>
    <row r="276" spans="1:7" ht="15.75" x14ac:dyDescent="0.25">
      <c r="A276" s="17"/>
      <c r="B276"/>
      <c r="C276"/>
      <c r="D276"/>
      <c r="E276"/>
      <c r="F276"/>
      <c r="G276"/>
    </row>
    <row r="277" spans="1:7" ht="15.75" x14ac:dyDescent="0.25">
      <c r="A277" s="17"/>
      <c r="B277"/>
      <c r="C277"/>
      <c r="D277"/>
      <c r="E277"/>
      <c r="F277"/>
      <c r="G277"/>
    </row>
    <row r="278" spans="1:7" ht="15.75" x14ac:dyDescent="0.25">
      <c r="A278" s="17"/>
      <c r="B278"/>
      <c r="C278"/>
      <c r="D278"/>
      <c r="E278"/>
      <c r="F278"/>
      <c r="G278"/>
    </row>
    <row r="279" spans="1:7" ht="15.75" x14ac:dyDescent="0.25">
      <c r="A279" s="17"/>
      <c r="B279"/>
      <c r="C279"/>
      <c r="D279"/>
      <c r="E279"/>
      <c r="F279"/>
      <c r="G279"/>
    </row>
    <row r="280" spans="1:7" ht="15.75" x14ac:dyDescent="0.25">
      <c r="A280" s="17"/>
      <c r="B280"/>
      <c r="C280"/>
      <c r="D280"/>
      <c r="E280"/>
      <c r="F280"/>
      <c r="G280"/>
    </row>
    <row r="281" spans="1:7" ht="15.75" x14ac:dyDescent="0.25">
      <c r="A281" s="17"/>
      <c r="B281"/>
      <c r="C281"/>
      <c r="D281"/>
      <c r="E281"/>
      <c r="F281"/>
      <c r="G281"/>
    </row>
    <row r="282" spans="1:7" ht="15.75" x14ac:dyDescent="0.25">
      <c r="A282" s="17"/>
      <c r="B282"/>
      <c r="C282"/>
      <c r="D282"/>
      <c r="E282"/>
      <c r="F282"/>
      <c r="G282"/>
    </row>
    <row r="283" spans="1:7" ht="15.75" x14ac:dyDescent="0.25">
      <c r="A283" s="17"/>
      <c r="B283"/>
      <c r="C283"/>
      <c r="D283"/>
      <c r="E283"/>
      <c r="F283"/>
      <c r="G283"/>
    </row>
    <row r="284" spans="1:7" ht="15.75" x14ac:dyDescent="0.25">
      <c r="A284" s="17"/>
      <c r="B284"/>
      <c r="C284"/>
      <c r="D284"/>
      <c r="E284"/>
      <c r="F284"/>
      <c r="G284"/>
    </row>
    <row r="285" spans="1:7" ht="15.75" x14ac:dyDescent="0.25">
      <c r="A285" s="17"/>
      <c r="B285"/>
      <c r="C285"/>
      <c r="D285"/>
      <c r="E285"/>
      <c r="F285"/>
      <c r="G285"/>
    </row>
    <row r="286" spans="1:7" ht="15.75" x14ac:dyDescent="0.25">
      <c r="A286" s="17"/>
      <c r="B286"/>
      <c r="C286"/>
      <c r="D286"/>
      <c r="E286"/>
      <c r="F286"/>
      <c r="G286"/>
    </row>
    <row r="287" spans="1:7" ht="15.75" x14ac:dyDescent="0.25">
      <c r="A287" s="17"/>
      <c r="B287"/>
      <c r="C287"/>
      <c r="D287"/>
      <c r="E287"/>
      <c r="F287"/>
      <c r="G287"/>
    </row>
    <row r="288" spans="1:7" ht="15.75" x14ac:dyDescent="0.25">
      <c r="A288" s="17"/>
      <c r="B288"/>
      <c r="C288"/>
      <c r="D288"/>
      <c r="E288"/>
      <c r="F288"/>
      <c r="G288"/>
    </row>
    <row r="289" spans="1:7" ht="15.75" x14ac:dyDescent="0.25">
      <c r="A289" s="17"/>
      <c r="B289"/>
      <c r="C289"/>
      <c r="D289"/>
      <c r="E289"/>
      <c r="F289"/>
      <c r="G289"/>
    </row>
    <row r="290" spans="1:7" ht="15.75" x14ac:dyDescent="0.25">
      <c r="A290" s="17"/>
      <c r="B290"/>
      <c r="C290"/>
      <c r="D290"/>
      <c r="E290"/>
      <c r="F290"/>
      <c r="G290"/>
    </row>
    <row r="291" spans="1:7" ht="15.75" x14ac:dyDescent="0.25">
      <c r="A291" s="17"/>
    </row>
    <row r="292" spans="1:7" ht="15.75" x14ac:dyDescent="0.25">
      <c r="A292" s="17"/>
    </row>
    <row r="293" spans="1:7" ht="15.75" x14ac:dyDescent="0.25">
      <c r="A293" s="17"/>
    </row>
    <row r="294" spans="1:7" ht="15.75" x14ac:dyDescent="0.25">
      <c r="A294" s="17"/>
    </row>
    <row r="295" spans="1:7" ht="15.75" x14ac:dyDescent="0.25">
      <c r="A295" s="17"/>
    </row>
    <row r="296" spans="1:7" ht="15.75" x14ac:dyDescent="0.25">
      <c r="A296" s="17"/>
    </row>
    <row r="297" spans="1:7" ht="15.75" x14ac:dyDescent="0.25">
      <c r="A297" s="17"/>
    </row>
    <row r="298" spans="1:7" ht="15.75" x14ac:dyDescent="0.25">
      <c r="A298" s="17"/>
    </row>
    <row r="299" spans="1:7" ht="15.75" x14ac:dyDescent="0.25">
      <c r="A299" s="17"/>
    </row>
    <row r="300" spans="1:7" ht="15.75" x14ac:dyDescent="0.25">
      <c r="A300" s="17"/>
    </row>
  </sheetData>
  <autoFilter ref="A1:N290" xr:uid="{00000000-0009-0000-0000-000000000000}"/>
  <sortState xmlns:xlrd2="http://schemas.microsoft.com/office/spreadsheetml/2017/richdata2" ref="B140:I153">
    <sortCondition ref="C2:C153"/>
  </sortState>
  <dataValidations count="3">
    <dataValidation type="list" errorStyle="information" allowBlank="1" showInputMessage="1" showErrorMessage="1" errorTitle="New club" sqref="D1" xr:uid="{00000000-0002-0000-0000-000000000000}">
      <formula1>"Club_names"</formula1>
    </dataValidation>
    <dataValidation type="list" errorStyle="information" allowBlank="1" sqref="D61:D64 D55 D58 D88:D90 D127:D132 D96:D108 D110:D119 D121:D125 D92:D93 D134:D159" xr:uid="{00000000-0002-0000-0000-000001000000}">
      <formula1>Clubs</formula1>
    </dataValidation>
    <dataValidation type="list" allowBlank="1" sqref="F55 F57:F64 F88:F159" xr:uid="{00000000-0002-0000-0000-000002000000}">
      <formula1>Age_categories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07"/>
  <sheetViews>
    <sheetView tabSelected="1" topLeftCell="A36" workbookViewId="0">
      <selection activeCell="K45" sqref="K45"/>
    </sheetView>
  </sheetViews>
  <sheetFormatPr defaultRowHeight="15" x14ac:dyDescent="0.25"/>
  <cols>
    <col min="3" max="3" width="13.140625" style="13" customWidth="1"/>
    <col min="4" max="4" width="16" customWidth="1"/>
    <col min="5" max="5" width="19.7109375" customWidth="1"/>
    <col min="6" max="6" width="27.28515625" customWidth="1"/>
  </cols>
  <sheetData>
    <row r="2" spans="1:13" ht="15.75" thickBot="1" x14ac:dyDescent="0.3">
      <c r="A2" s="32"/>
      <c r="B2" s="11" t="s">
        <v>11</v>
      </c>
      <c r="C2" s="14" t="s">
        <v>115</v>
      </c>
      <c r="D2" s="11" t="s">
        <v>8</v>
      </c>
      <c r="E2" s="14" t="str">
        <f>$L$7</f>
        <v>U13G</v>
      </c>
      <c r="F2" s="39" t="str">
        <f>$J$5</f>
        <v>Avon/SGS Junior Open Meeting</v>
      </c>
      <c r="G2" s="39"/>
      <c r="H2" s="36"/>
      <c r="L2" s="2"/>
      <c r="M2" t="s">
        <v>12</v>
      </c>
    </row>
    <row r="3" spans="1:13" x14ac:dyDescent="0.25">
      <c r="A3" s="32"/>
      <c r="C3"/>
      <c r="M3" t="s">
        <v>113</v>
      </c>
    </row>
    <row r="4" spans="1:13" x14ac:dyDescent="0.25">
      <c r="A4" s="32"/>
      <c r="B4" s="10" t="s">
        <v>0</v>
      </c>
      <c r="C4" s="10" t="s">
        <v>10</v>
      </c>
      <c r="D4" s="10" t="s">
        <v>9</v>
      </c>
      <c r="E4" s="10"/>
      <c r="F4" s="10" t="s">
        <v>3</v>
      </c>
      <c r="G4" s="10" t="s">
        <v>90</v>
      </c>
      <c r="H4" s="10" t="s">
        <v>91</v>
      </c>
      <c r="I4" s="26"/>
    </row>
    <row r="5" spans="1:13" ht="15.75" x14ac:dyDescent="0.25">
      <c r="A5" s="32"/>
      <c r="B5" s="16">
        <v>157</v>
      </c>
      <c r="C5" s="13">
        <v>1</v>
      </c>
      <c r="D5" s="13" t="str">
        <f>VLOOKUP($B5,'Mtg Entries'!$A$2:$I$300, 2)</f>
        <v>Remi</v>
      </c>
      <c r="E5" s="13" t="str">
        <f>VLOOKUP($B5,'Mtg Entries'!$A$2:$I$300, 3)</f>
        <v>Duffy-Mills</v>
      </c>
      <c r="F5" s="13">
        <f>VLOOKUP($B5,'Mtg Entries'!$A$2:$I$300, 4)</f>
        <v>0</v>
      </c>
      <c r="G5" s="35">
        <v>12.1</v>
      </c>
      <c r="H5" s="13" t="str">
        <f>VLOOKUP($B5,'Mtg Entries'!$A$2:$I$300, 6)</f>
        <v>U13G</v>
      </c>
      <c r="J5" t="s">
        <v>116</v>
      </c>
    </row>
    <row r="6" spans="1:13" ht="15.75" x14ac:dyDescent="0.25">
      <c r="A6" s="32"/>
      <c r="B6" s="16">
        <v>158</v>
      </c>
      <c r="C6" s="13">
        <v>2</v>
      </c>
      <c r="D6" s="13" t="str">
        <f>VLOOKUP($B6,'Mtg Entries'!$A$2:$I$300, 2)</f>
        <v>Sanchia</v>
      </c>
      <c r="E6" s="13" t="str">
        <f>VLOOKUP($B6,'Mtg Entries'!$A$2:$I$300, 3)</f>
        <v>Faal-Sleath</v>
      </c>
      <c r="F6" s="13" t="str">
        <f>VLOOKUP($B6,'Mtg Entries'!$A$2:$I$300, 4)</f>
        <v>Bristol &amp; West AC</v>
      </c>
      <c r="G6" s="35">
        <v>12.1</v>
      </c>
      <c r="H6" s="13" t="str">
        <f>VLOOKUP($B6,'Mtg Entries'!$A$2:$I$300, 6)</f>
        <v>U13G</v>
      </c>
    </row>
    <row r="7" spans="1:13" ht="15.75" x14ac:dyDescent="0.25">
      <c r="A7" s="32"/>
      <c r="B7" s="16">
        <v>172</v>
      </c>
      <c r="C7" s="13">
        <v>3</v>
      </c>
      <c r="D7" s="13" t="str">
        <f>VLOOKUP($B7,'Mtg Entries'!$A$2:$I$300, 2)</f>
        <v>Lily</v>
      </c>
      <c r="E7" s="13" t="str">
        <f>VLOOKUP($B7,'Mtg Entries'!$A$2:$I$300, 3)</f>
        <v>Walenciejczyk</v>
      </c>
      <c r="F7" s="13" t="str">
        <f>VLOOKUP($B7,'Mtg Entries'!$A$2:$I$300, 4)</f>
        <v>Bristol &amp; West AC</v>
      </c>
      <c r="G7" s="35">
        <v>12.1</v>
      </c>
      <c r="H7" s="13" t="str">
        <f>VLOOKUP($B7,'Mtg Entries'!$A$2:$I$300, 6)</f>
        <v>U13G</v>
      </c>
      <c r="J7" t="s">
        <v>111</v>
      </c>
      <c r="L7" t="s">
        <v>21</v>
      </c>
    </row>
    <row r="8" spans="1:13" ht="15.75" x14ac:dyDescent="0.25">
      <c r="A8" s="32"/>
      <c r="B8" s="16">
        <v>159</v>
      </c>
      <c r="C8" s="13">
        <v>4</v>
      </c>
      <c r="D8" s="13" t="str">
        <f>VLOOKUP($B8,'Mtg Entries'!$A$2:$I$300, 2)</f>
        <v>Alexis</v>
      </c>
      <c r="E8" s="13" t="str">
        <f>VLOOKUP($B8,'Mtg Entries'!$A$2:$I$300, 3)</f>
        <v>Fitzgerald</v>
      </c>
      <c r="F8" s="13" t="str">
        <f>VLOOKUP($B8,'Mtg Entries'!$A$2:$I$300, 4)</f>
        <v>Bristol &amp; West AC</v>
      </c>
      <c r="G8" s="35">
        <v>12.9</v>
      </c>
      <c r="H8" s="13" t="str">
        <f>VLOOKUP($B8,'Mtg Entries'!$A$2:$I$300, 6)</f>
        <v>U13G</v>
      </c>
      <c r="L8" t="s">
        <v>23</v>
      </c>
    </row>
    <row r="9" spans="1:13" ht="15.75" x14ac:dyDescent="0.25">
      <c r="A9" s="32"/>
      <c r="B9" s="34"/>
      <c r="D9" s="13"/>
      <c r="E9" s="13"/>
      <c r="F9" s="13"/>
      <c r="G9" s="20"/>
      <c r="H9" s="13"/>
    </row>
    <row r="10" spans="1:13" ht="15.75" thickBot="1" x14ac:dyDescent="0.3">
      <c r="A10" s="32"/>
      <c r="B10" s="11" t="s">
        <v>11</v>
      </c>
      <c r="C10" s="14" t="s">
        <v>461</v>
      </c>
      <c r="D10" s="11" t="s">
        <v>8</v>
      </c>
      <c r="E10" s="14" t="str">
        <f>$L$7</f>
        <v>U13G</v>
      </c>
      <c r="F10" s="39" t="str">
        <f>$J$5</f>
        <v>Avon/SGS Junior Open Meeting</v>
      </c>
      <c r="G10" s="39"/>
      <c r="H10" s="36"/>
    </row>
    <row r="11" spans="1:13" x14ac:dyDescent="0.25">
      <c r="A11" s="32"/>
      <c r="C11"/>
    </row>
    <row r="12" spans="1:13" x14ac:dyDescent="0.25">
      <c r="A12" s="32"/>
      <c r="B12" s="10" t="s">
        <v>0</v>
      </c>
      <c r="C12" s="10" t="s">
        <v>10</v>
      </c>
      <c r="D12" s="10" t="s">
        <v>9</v>
      </c>
      <c r="E12" s="10"/>
      <c r="F12" s="10" t="s">
        <v>3</v>
      </c>
      <c r="G12" s="10" t="s">
        <v>90</v>
      </c>
      <c r="H12" s="10" t="s">
        <v>91</v>
      </c>
    </row>
    <row r="13" spans="1:13" ht="15.75" x14ac:dyDescent="0.25">
      <c r="A13" s="32"/>
      <c r="B13" s="16">
        <v>165</v>
      </c>
      <c r="C13" s="13">
        <v>1</v>
      </c>
      <c r="D13" s="13" t="str">
        <f>VLOOKUP($B13,'Mtg Entries'!$A$2:$I$300, 2)</f>
        <v>Cora</v>
      </c>
      <c r="E13" s="13" t="str">
        <f>VLOOKUP($B13,'Mtg Entries'!$A$2:$I$300, 3)</f>
        <v>Lambourne</v>
      </c>
      <c r="F13" s="13" t="str">
        <f>VLOOKUP($B13,'Mtg Entries'!$A$2:$I$300, 4)</f>
        <v>Bristol &amp; West AC</v>
      </c>
      <c r="G13" s="35">
        <v>12</v>
      </c>
      <c r="H13" s="13" t="str">
        <f>VLOOKUP($B13,'Mtg Entries'!$A$2:$I$300, 6)</f>
        <v>U13G</v>
      </c>
    </row>
    <row r="14" spans="1:13" ht="15.75" x14ac:dyDescent="0.25">
      <c r="A14" s="32"/>
      <c r="B14" s="16">
        <v>155</v>
      </c>
      <c r="C14" s="13">
        <v>2</v>
      </c>
      <c r="D14" s="13" t="str">
        <f>VLOOKUP($B14,'Mtg Entries'!$A$2:$I$300, 2)</f>
        <v>Alana</v>
      </c>
      <c r="E14" s="13" t="str">
        <f>VLOOKUP($B14,'Mtg Entries'!$A$2:$I$300, 3)</f>
        <v>Cooper</v>
      </c>
      <c r="F14" s="13" t="str">
        <f>VLOOKUP($B14,'Mtg Entries'!$A$2:$I$300, 4)</f>
        <v>Bristol &amp; West AC</v>
      </c>
      <c r="G14" s="35">
        <v>12.8</v>
      </c>
      <c r="H14" s="13" t="str">
        <f>VLOOKUP($B14,'Mtg Entries'!$A$2:$I$300, 6)</f>
        <v>U13G</v>
      </c>
    </row>
    <row r="15" spans="1:13" ht="15.75" x14ac:dyDescent="0.25">
      <c r="A15" s="32"/>
      <c r="B15" s="16">
        <v>163</v>
      </c>
      <c r="C15" s="13">
        <v>3</v>
      </c>
      <c r="D15" s="13" t="str">
        <f>VLOOKUP($B15,'Mtg Entries'!$A$2:$I$300, 2)</f>
        <v>Charvi Prabha</v>
      </c>
      <c r="E15" s="13" t="str">
        <f>VLOOKUP($B15,'Mtg Entries'!$A$2:$I$300, 3)</f>
        <v>Jeganath Gandhi</v>
      </c>
      <c r="F15" s="13" t="str">
        <f>VLOOKUP($B15,'Mtg Entries'!$A$2:$I$300, 4)</f>
        <v>SGS College Athletics Academy</v>
      </c>
      <c r="G15" s="35">
        <v>13.1</v>
      </c>
      <c r="H15" s="13" t="str">
        <f>VLOOKUP($B15,'Mtg Entries'!$A$2:$I$300, 6)</f>
        <v>U13G</v>
      </c>
    </row>
    <row r="16" spans="1:13" ht="15.75" x14ac:dyDescent="0.25">
      <c r="A16" s="32"/>
      <c r="B16" s="34"/>
      <c r="D16" s="13"/>
      <c r="E16" s="13"/>
      <c r="F16" s="13"/>
      <c r="G16" s="20"/>
      <c r="H16" s="13"/>
      <c r="I16" s="26"/>
    </row>
    <row r="17" spans="1:8" ht="15.75" x14ac:dyDescent="0.25">
      <c r="A17" s="32"/>
      <c r="B17" s="22"/>
      <c r="C17" s="23"/>
      <c r="D17" s="23"/>
      <c r="E17" s="23"/>
      <c r="F17" s="23"/>
      <c r="G17" s="24"/>
      <c r="H17" s="23"/>
    </row>
    <row r="18" spans="1:8" ht="15.75" thickBot="1" x14ac:dyDescent="0.3">
      <c r="A18" s="32"/>
      <c r="B18" s="11" t="s">
        <v>11</v>
      </c>
      <c r="C18" s="14" t="s">
        <v>115</v>
      </c>
      <c r="D18" s="11" t="s">
        <v>8</v>
      </c>
      <c r="E18" s="14" t="str">
        <f>$L$8</f>
        <v>U13B</v>
      </c>
      <c r="F18" s="39" t="str">
        <f>$J$5</f>
        <v>Avon/SGS Junior Open Meeting</v>
      </c>
      <c r="G18" s="39"/>
      <c r="H18" s="36"/>
    </row>
    <row r="19" spans="1:8" x14ac:dyDescent="0.25">
      <c r="A19" s="32"/>
      <c r="C19"/>
    </row>
    <row r="20" spans="1:8" x14ac:dyDescent="0.25">
      <c r="A20" s="32"/>
      <c r="B20" s="10" t="s">
        <v>0</v>
      </c>
      <c r="C20" s="10" t="s">
        <v>10</v>
      </c>
      <c r="D20" s="10" t="s">
        <v>9</v>
      </c>
      <c r="E20" s="10"/>
      <c r="F20" s="10" t="s">
        <v>3</v>
      </c>
      <c r="G20" s="10" t="s">
        <v>90</v>
      </c>
      <c r="H20" s="10" t="s">
        <v>91</v>
      </c>
    </row>
    <row r="21" spans="1:8" ht="15.75" x14ac:dyDescent="0.25">
      <c r="A21" s="32"/>
      <c r="B21" s="16">
        <v>188</v>
      </c>
      <c r="C21" s="13">
        <v>1</v>
      </c>
      <c r="D21" s="13" t="str">
        <f>VLOOKUP($B21,'Mtg Entries'!$A$2:$I$300, 2)</f>
        <v>Edwin</v>
      </c>
      <c r="E21" s="13" t="str">
        <f>VLOOKUP($B21,'Mtg Entries'!$A$2:$I$300, 3)</f>
        <v>Iwhiwhu</v>
      </c>
      <c r="F21" s="13" t="str">
        <f>VLOOKUP($B21,'Mtg Entries'!$A$2:$I$300, 4)</f>
        <v>Yate &amp; District AC</v>
      </c>
      <c r="G21" s="35">
        <v>11.8</v>
      </c>
      <c r="H21" s="13" t="str">
        <f>VLOOKUP($B21,'Mtg Entries'!$A$2:$I$300, 6)</f>
        <v>U13B</v>
      </c>
    </row>
    <row r="22" spans="1:8" ht="15.75" x14ac:dyDescent="0.25">
      <c r="A22" s="32"/>
      <c r="B22" s="16">
        <v>184</v>
      </c>
      <c r="C22" s="13">
        <v>2</v>
      </c>
      <c r="D22" s="13" t="str">
        <f>VLOOKUP($B22,'Mtg Entries'!$A$2:$I$300, 2)</f>
        <v>Harry</v>
      </c>
      <c r="E22" s="13" t="str">
        <f>VLOOKUP($B22,'Mtg Entries'!$A$2:$I$300, 3)</f>
        <v>Gore</v>
      </c>
      <c r="F22" s="13" t="str">
        <f>VLOOKUP($B22,'Mtg Entries'!$A$2:$I$300, 4)</f>
        <v>Bristol &amp; West AC</v>
      </c>
      <c r="G22" s="35">
        <v>11.9</v>
      </c>
      <c r="H22" s="13" t="str">
        <f>VLOOKUP($B22,'Mtg Entries'!$A$2:$I$300, 6)</f>
        <v>U13B</v>
      </c>
    </row>
    <row r="23" spans="1:8" ht="15.75" x14ac:dyDescent="0.25">
      <c r="A23" s="32"/>
      <c r="B23" s="16">
        <v>190</v>
      </c>
      <c r="C23" s="13">
        <v>3</v>
      </c>
      <c r="D23" s="13" t="str">
        <f>VLOOKUP($B23,'Mtg Entries'!$A$2:$I$300, 2)</f>
        <v>HAMISH</v>
      </c>
      <c r="E23" s="13" t="str">
        <f>VLOOKUP($B23,'Mtg Entries'!$A$2:$I$300, 3)</f>
        <v>MURRAY</v>
      </c>
      <c r="F23" s="13" t="str">
        <f>VLOOKUP($B23,'Mtg Entries'!$A$2:$I$300, 4)</f>
        <v>Swindon Harriers</v>
      </c>
      <c r="G23" s="35">
        <v>12</v>
      </c>
      <c r="H23" s="13" t="str">
        <f>VLOOKUP($B23,'Mtg Entries'!$A$2:$I$300, 6)</f>
        <v>U13B</v>
      </c>
    </row>
    <row r="24" spans="1:8" ht="15.75" x14ac:dyDescent="0.25">
      <c r="A24" s="32"/>
      <c r="B24" s="16">
        <v>185</v>
      </c>
      <c r="C24" s="13">
        <v>4</v>
      </c>
      <c r="D24" s="13" t="str">
        <f>VLOOKUP($B24,'Mtg Entries'!$A$2:$I$300, 2)</f>
        <v>LEO</v>
      </c>
      <c r="E24" s="13" t="str">
        <f>VLOOKUP($B24,'Mtg Entries'!$A$2:$I$300, 3)</f>
        <v>GOULD</v>
      </c>
      <c r="F24" s="13" t="str">
        <f>VLOOKUP($B24,'Mtg Entries'!$A$2:$I$300, 4)</f>
        <v>Bristol &amp; West AC</v>
      </c>
      <c r="G24" s="35">
        <v>12.2</v>
      </c>
      <c r="H24" s="13" t="str">
        <f>VLOOKUP($B24,'Mtg Entries'!$A$2:$I$300, 6)</f>
        <v>U13B</v>
      </c>
    </row>
    <row r="25" spans="1:8" ht="15.75" x14ac:dyDescent="0.25">
      <c r="A25" s="32"/>
      <c r="B25" s="16">
        <v>183</v>
      </c>
      <c r="C25" s="13">
        <v>5</v>
      </c>
      <c r="D25" s="13" t="str">
        <f>VLOOKUP($B25,'Mtg Entries'!$A$2:$I$300, 2)</f>
        <v>Mason</v>
      </c>
      <c r="E25" s="13" t="str">
        <f>VLOOKUP($B25,'Mtg Entries'!$A$2:$I$300, 3)</f>
        <v>Glassenbury</v>
      </c>
      <c r="F25" s="13" t="str">
        <f>VLOOKUP($B25,'Mtg Entries'!$A$2:$I$300, 4)</f>
        <v>SGS College Athletics Academy</v>
      </c>
      <c r="G25" s="35">
        <v>12.3</v>
      </c>
      <c r="H25" s="13" t="str">
        <f>VLOOKUP($B25,'Mtg Entries'!$A$2:$I$300, 6)</f>
        <v>U13B</v>
      </c>
    </row>
    <row r="26" spans="1:8" ht="15.75" x14ac:dyDescent="0.25">
      <c r="A26" s="32"/>
      <c r="B26" s="22"/>
      <c r="D26" s="13"/>
      <c r="E26" s="13"/>
      <c r="F26" s="13"/>
      <c r="G26" s="24"/>
      <c r="H26" s="13"/>
    </row>
    <row r="27" spans="1:8" ht="15.75" thickBot="1" x14ac:dyDescent="0.3">
      <c r="A27" s="32"/>
      <c r="B27" s="11" t="s">
        <v>11</v>
      </c>
      <c r="C27" s="14" t="s">
        <v>461</v>
      </c>
      <c r="D27" s="11" t="s">
        <v>8</v>
      </c>
      <c r="E27" s="14" t="str">
        <f>$L$8</f>
        <v>U13B</v>
      </c>
      <c r="F27" s="39" t="str">
        <f>$J$5</f>
        <v>Avon/SGS Junior Open Meeting</v>
      </c>
      <c r="G27" s="39"/>
      <c r="H27" s="36"/>
    </row>
    <row r="28" spans="1:8" x14ac:dyDescent="0.25">
      <c r="A28" s="32"/>
      <c r="C28"/>
    </row>
    <row r="29" spans="1:8" x14ac:dyDescent="0.25">
      <c r="A29" s="32"/>
      <c r="B29" s="10" t="s">
        <v>0</v>
      </c>
      <c r="C29" s="10" t="s">
        <v>10</v>
      </c>
      <c r="D29" s="10" t="s">
        <v>9</v>
      </c>
      <c r="E29" s="10"/>
      <c r="F29" s="10" t="s">
        <v>3</v>
      </c>
      <c r="G29" s="10" t="s">
        <v>90</v>
      </c>
      <c r="H29" s="10" t="s">
        <v>91</v>
      </c>
    </row>
    <row r="30" spans="1:8" ht="15.75" x14ac:dyDescent="0.25">
      <c r="A30" s="32"/>
      <c r="B30" s="16">
        <v>175</v>
      </c>
      <c r="C30" s="13">
        <v>1</v>
      </c>
      <c r="D30" s="13" t="str">
        <f>VLOOKUP($B30,'Mtg Entries'!$A$2:$I$300, 2)</f>
        <v>Cadel</v>
      </c>
      <c r="E30" s="13" t="str">
        <f>VLOOKUP($B30,'Mtg Entries'!$A$2:$I$300, 3)</f>
        <v>Anaya</v>
      </c>
      <c r="F30" s="13">
        <f>VLOOKUP($B30,'Mtg Entries'!$A$2:$I$300, 4)</f>
        <v>0</v>
      </c>
      <c r="G30" s="35">
        <v>11.7</v>
      </c>
      <c r="H30" s="13" t="str">
        <f>VLOOKUP($B30,'Mtg Entries'!$A$2:$I$300, 6)</f>
        <v>U13B</v>
      </c>
    </row>
    <row r="31" spans="1:8" ht="15.75" x14ac:dyDescent="0.25">
      <c r="A31" s="32"/>
      <c r="B31" s="16">
        <v>181</v>
      </c>
      <c r="C31" s="13">
        <v>2</v>
      </c>
      <c r="D31" s="13" t="str">
        <f>VLOOKUP($B31,'Mtg Entries'!$A$2:$I$300, 2)</f>
        <v>Elijah Obong</v>
      </c>
      <c r="E31" s="13" t="str">
        <f>VLOOKUP($B31,'Mtg Entries'!$A$2:$I$300, 3)</f>
        <v>Ekwo</v>
      </c>
      <c r="F31" s="13" t="str">
        <f>VLOOKUP($B31,'Mtg Entries'!$A$2:$I$300, 4)</f>
        <v>SGS College Athletics Academy</v>
      </c>
      <c r="G31" s="35">
        <v>11.8</v>
      </c>
      <c r="H31" s="13" t="str">
        <f>VLOOKUP($B31,'Mtg Entries'!$A$2:$I$300, 6)</f>
        <v>U13B</v>
      </c>
    </row>
    <row r="32" spans="1:8" ht="15.75" x14ac:dyDescent="0.25">
      <c r="A32" s="32"/>
      <c r="B32" s="16">
        <v>182</v>
      </c>
      <c r="C32" s="13">
        <v>3</v>
      </c>
      <c r="D32" s="13" t="str">
        <f>VLOOKUP($B32,'Mtg Entries'!$A$2:$I$300, 2)</f>
        <v>Jahaziel</v>
      </c>
      <c r="E32" s="13" t="str">
        <f>VLOOKUP($B32,'Mtg Entries'!$A$2:$I$300, 3)</f>
        <v>Ferguson</v>
      </c>
      <c r="F32" s="13">
        <f>VLOOKUP($B32,'Mtg Entries'!$A$2:$I$300, 4)</f>
        <v>0</v>
      </c>
      <c r="G32" s="35">
        <v>11.9</v>
      </c>
      <c r="H32" s="13" t="str">
        <f>VLOOKUP($B32,'Mtg Entries'!$A$2:$I$300, 6)</f>
        <v>U13B</v>
      </c>
    </row>
    <row r="33" spans="1:8" ht="15.75" x14ac:dyDescent="0.25">
      <c r="A33" s="32"/>
      <c r="B33" s="16">
        <v>179</v>
      </c>
      <c r="C33" s="13">
        <v>4</v>
      </c>
      <c r="D33" s="13" t="str">
        <f>VLOOKUP($B33,'Mtg Entries'!$A$2:$I$300, 2)</f>
        <v>lucas</v>
      </c>
      <c r="E33" s="13" t="str">
        <f>VLOOKUP($B33,'Mtg Entries'!$A$2:$I$300, 3)</f>
        <v>charnley</v>
      </c>
      <c r="F33" s="13" t="str">
        <f>VLOOKUP($B33,'Mtg Entries'!$A$2:$I$300, 4)</f>
        <v>Bristol &amp; West AC</v>
      </c>
      <c r="G33" s="35">
        <v>12.5</v>
      </c>
      <c r="H33" s="13" t="str">
        <f>VLOOKUP($B33,'Mtg Entries'!$A$2:$I$300, 6)</f>
        <v>U13B</v>
      </c>
    </row>
    <row r="34" spans="1:8" ht="15.75" x14ac:dyDescent="0.25">
      <c r="A34" s="32"/>
      <c r="B34" s="16">
        <v>192</v>
      </c>
      <c r="C34" s="13">
        <v>5</v>
      </c>
      <c r="D34" s="13" t="str">
        <f>VLOOKUP($B34,'Mtg Entries'!$A$2:$I$300, 2)</f>
        <v>Freddie</v>
      </c>
      <c r="E34" s="13" t="str">
        <f>VLOOKUP($B34,'Mtg Entries'!$A$2:$I$300, 3)</f>
        <v>SERJEANT</v>
      </c>
      <c r="F34" s="13">
        <f>VLOOKUP($B34,'Mtg Entries'!$A$2:$I$300, 4)</f>
        <v>0</v>
      </c>
      <c r="G34" s="35">
        <v>12.8</v>
      </c>
      <c r="H34" s="13" t="str">
        <f>VLOOKUP($B34,'Mtg Entries'!$A$2:$I$300, 6)</f>
        <v>U13B</v>
      </c>
    </row>
    <row r="35" spans="1:8" ht="15.75" x14ac:dyDescent="0.25">
      <c r="A35" s="32"/>
      <c r="B35" s="22"/>
      <c r="D35" s="13"/>
      <c r="E35" s="13"/>
      <c r="F35" s="13"/>
      <c r="G35" s="24"/>
      <c r="H35" s="13"/>
    </row>
    <row r="36" spans="1:8" x14ac:dyDescent="0.25">
      <c r="A36" s="32"/>
    </row>
    <row r="37" spans="1:8" ht="15.75" thickBot="1" x14ac:dyDescent="0.3">
      <c r="A37" s="32"/>
      <c r="B37" s="11" t="s">
        <v>11</v>
      </c>
      <c r="C37" s="14" t="s">
        <v>462</v>
      </c>
      <c r="D37" s="11" t="s">
        <v>8</v>
      </c>
      <c r="E37" s="14" t="str">
        <f>$L$7</f>
        <v>U13G</v>
      </c>
      <c r="F37" s="39" t="str">
        <f>$J$5</f>
        <v>Avon/SGS Junior Open Meeting</v>
      </c>
      <c r="G37" s="39"/>
      <c r="H37" s="29"/>
    </row>
    <row r="38" spans="1:8" x14ac:dyDescent="0.25">
      <c r="A38" s="32"/>
      <c r="C38"/>
    </row>
    <row r="39" spans="1:8" x14ac:dyDescent="0.25">
      <c r="A39" s="32"/>
      <c r="B39" s="10" t="s">
        <v>0</v>
      </c>
      <c r="C39" s="10" t="s">
        <v>10</v>
      </c>
      <c r="D39" s="10" t="s">
        <v>9</v>
      </c>
      <c r="E39" s="10"/>
      <c r="F39" s="10" t="s">
        <v>3</v>
      </c>
      <c r="G39" s="10" t="s">
        <v>90</v>
      </c>
      <c r="H39" s="10" t="s">
        <v>91</v>
      </c>
    </row>
    <row r="40" spans="1:8" x14ac:dyDescent="0.25">
      <c r="A40" s="32"/>
      <c r="B40" s="9">
        <v>165</v>
      </c>
      <c r="C40" s="13">
        <v>1</v>
      </c>
      <c r="D40" s="13" t="str">
        <f>VLOOKUP($B40,'Mtg Entries'!$A$2:$I$300, 2)</f>
        <v>Cora</v>
      </c>
      <c r="E40" s="13" t="str">
        <f>VLOOKUP($B40,'Mtg Entries'!$A$2:$I$300, 3)</f>
        <v>Lambourne</v>
      </c>
      <c r="F40" s="13" t="str">
        <f>VLOOKUP($B40,'Mtg Entries'!$A$2:$I$300, 4)</f>
        <v>Bristol &amp; West AC</v>
      </c>
      <c r="G40" s="35">
        <v>23.7</v>
      </c>
      <c r="H40" s="13" t="str">
        <f>VLOOKUP($B40,'Mtg Entries'!$A$2:$I$300, 6)</f>
        <v>U13G</v>
      </c>
    </row>
    <row r="41" spans="1:8" ht="15.75" x14ac:dyDescent="0.25">
      <c r="A41" s="32"/>
      <c r="B41" s="16">
        <v>166</v>
      </c>
      <c r="C41" s="13">
        <v>2</v>
      </c>
      <c r="D41" s="13" t="str">
        <f>VLOOKUP($B41,'Mtg Entries'!$A$2:$I$300, 2)</f>
        <v>Hannah</v>
      </c>
      <c r="E41" s="13" t="str">
        <f>VLOOKUP($B41,'Mtg Entries'!$A$2:$I$300, 3)</f>
        <v>Pearce</v>
      </c>
      <c r="F41" s="13" t="str">
        <f>VLOOKUP($B41,'Mtg Entries'!$A$2:$I$300, 4)</f>
        <v>Bristol &amp; West AC</v>
      </c>
      <c r="G41" s="35">
        <v>24.2</v>
      </c>
      <c r="H41" s="13" t="str">
        <f>VLOOKUP($B41,'Mtg Entries'!$A$2:$I$300, 6)</f>
        <v>U13G</v>
      </c>
    </row>
    <row r="42" spans="1:8" ht="15.75" x14ac:dyDescent="0.25">
      <c r="A42" s="32"/>
      <c r="B42" s="16">
        <v>172</v>
      </c>
      <c r="C42" s="13">
        <v>3</v>
      </c>
      <c r="D42" s="13" t="str">
        <f>VLOOKUP($B42,'Mtg Entries'!$A$2:$I$300, 2)</f>
        <v>Lily</v>
      </c>
      <c r="E42" s="13" t="str">
        <f>VLOOKUP($B42,'Mtg Entries'!$A$2:$I$300, 3)</f>
        <v>Walenciejczyk</v>
      </c>
      <c r="F42" s="13" t="str">
        <f>VLOOKUP($B42,'Mtg Entries'!$A$2:$I$300, 4)</f>
        <v>Bristol &amp; West AC</v>
      </c>
      <c r="G42" s="35">
        <v>24.5</v>
      </c>
      <c r="H42" s="13" t="str">
        <f>VLOOKUP($B42,'Mtg Entries'!$A$2:$I$300, 6)</f>
        <v>U13G</v>
      </c>
    </row>
    <row r="43" spans="1:8" ht="15.75" x14ac:dyDescent="0.25">
      <c r="A43" s="32"/>
      <c r="B43" s="16">
        <v>171</v>
      </c>
      <c r="C43" s="13">
        <v>4</v>
      </c>
      <c r="D43" s="13" t="str">
        <f>VLOOKUP($B43,'Mtg Entries'!$A$2:$I$300, 2)</f>
        <v>Isabelle</v>
      </c>
      <c r="E43" s="13" t="str">
        <f>VLOOKUP($B43,'Mtg Entries'!$A$2:$I$300, 3)</f>
        <v>Spencer</v>
      </c>
      <c r="F43" s="13" t="str">
        <f>VLOOKUP($B43,'Mtg Entries'!$A$2:$I$300, 4)</f>
        <v>Bristol &amp; West AC</v>
      </c>
      <c r="G43" s="35">
        <v>24.9</v>
      </c>
      <c r="H43" s="13" t="str">
        <f>VLOOKUP($B43,'Mtg Entries'!$A$2:$I$300, 6)</f>
        <v>U13G</v>
      </c>
    </row>
    <row r="44" spans="1:8" ht="15.75" x14ac:dyDescent="0.25">
      <c r="A44" s="32"/>
      <c r="B44" s="16">
        <v>161</v>
      </c>
      <c r="C44" s="13">
        <v>5</v>
      </c>
      <c r="D44" s="13" t="str">
        <f>VLOOKUP($B44,'Mtg Entries'!$A$2:$I$300, 2)</f>
        <v>Molly</v>
      </c>
      <c r="E44" s="13" t="str">
        <f>VLOOKUP($B44,'Mtg Entries'!$A$2:$I$300, 3)</f>
        <v>Holland</v>
      </c>
      <c r="F44" s="13" t="str">
        <f>VLOOKUP($B44,'Mtg Entries'!$A$2:$I$300, 4)</f>
        <v>Forest of Dean AC</v>
      </c>
      <c r="G44" s="35">
        <v>25.2</v>
      </c>
      <c r="H44" s="13" t="str">
        <f>VLOOKUP($B44,'Mtg Entries'!$A$2:$I$300, 6)</f>
        <v>U13G</v>
      </c>
    </row>
    <row r="45" spans="1:8" ht="15.75" x14ac:dyDescent="0.25">
      <c r="A45" s="32"/>
      <c r="B45" s="16">
        <v>167</v>
      </c>
      <c r="C45" s="13">
        <v>6</v>
      </c>
      <c r="D45" s="13" t="str">
        <f>VLOOKUP($B45,'Mtg Entries'!$A$2:$I$300, 2)</f>
        <v>Trudie</v>
      </c>
      <c r="E45" s="13" t="str">
        <f>VLOOKUP($B45,'Mtg Entries'!$A$2:$I$300, 3)</f>
        <v>Raper-Thornell</v>
      </c>
      <c r="F45" s="13" t="str">
        <f>VLOOKUP($B45,'Mtg Entries'!$A$2:$I$300, 4)</f>
        <v>Yate &amp; District AC</v>
      </c>
      <c r="G45" s="35">
        <v>25.3</v>
      </c>
      <c r="H45" s="13" t="str">
        <f>VLOOKUP($B45,'Mtg Entries'!$A$2:$I$300, 6)</f>
        <v>U13G</v>
      </c>
    </row>
    <row r="46" spans="1:8" ht="15.75" x14ac:dyDescent="0.25">
      <c r="A46" s="32"/>
      <c r="B46" s="16">
        <v>153</v>
      </c>
      <c r="C46" s="13">
        <v>7</v>
      </c>
      <c r="D46" s="13" t="str">
        <f>VLOOKUP($B46,'Mtg Entries'!$A$2:$I$300, 2)</f>
        <v>Isla</v>
      </c>
      <c r="E46" s="13" t="str">
        <f>VLOOKUP($B46,'Mtg Entries'!$A$2:$I$300, 3)</f>
        <v>Brown</v>
      </c>
      <c r="F46" s="13" t="str">
        <f>VLOOKUP($B46,'Mtg Entries'!$A$2:$I$300, 4)</f>
        <v>Bristol &amp; West AC</v>
      </c>
      <c r="G46" s="35">
        <v>26.5</v>
      </c>
      <c r="H46" s="13" t="str">
        <f>VLOOKUP($B46,'Mtg Entries'!$A$2:$I$300, 6)</f>
        <v>U13G</v>
      </c>
    </row>
    <row r="47" spans="1:8" ht="15.75" x14ac:dyDescent="0.25">
      <c r="A47" s="32"/>
      <c r="B47" s="16">
        <v>159</v>
      </c>
      <c r="C47" s="13">
        <v>8</v>
      </c>
      <c r="D47" s="13" t="str">
        <f>VLOOKUP($B47,'Mtg Entries'!$A$2:$I$300, 2)</f>
        <v>Alexis</v>
      </c>
      <c r="E47" s="13" t="str">
        <f>VLOOKUP($B47,'Mtg Entries'!$A$2:$I$300, 3)</f>
        <v>Fitzgerald</v>
      </c>
      <c r="F47" s="13" t="str">
        <f>VLOOKUP($B47,'Mtg Entries'!$A$2:$I$300, 4)</f>
        <v>Bristol &amp; West AC</v>
      </c>
      <c r="G47" s="35">
        <v>27.2</v>
      </c>
      <c r="H47" s="13" t="str">
        <f>VLOOKUP($B47,'Mtg Entries'!$A$2:$I$300, 6)</f>
        <v>U13G</v>
      </c>
    </row>
    <row r="48" spans="1:8" x14ac:dyDescent="0.25">
      <c r="A48" s="32"/>
    </row>
    <row r="49" spans="1:8" ht="15.75" thickBot="1" x14ac:dyDescent="0.3">
      <c r="A49" s="32"/>
      <c r="B49" s="11" t="s">
        <v>11</v>
      </c>
      <c r="C49" s="14" t="s">
        <v>172</v>
      </c>
      <c r="D49" s="11" t="s">
        <v>8</v>
      </c>
      <c r="E49" s="14" t="str">
        <f>$L$8</f>
        <v>U13B</v>
      </c>
      <c r="F49" s="39" t="str">
        <f>$J$5</f>
        <v>Avon/SGS Junior Open Meeting</v>
      </c>
      <c r="G49" s="39"/>
      <c r="H49" s="25"/>
    </row>
    <row r="50" spans="1:8" x14ac:dyDescent="0.25">
      <c r="A50" s="32"/>
      <c r="C50"/>
    </row>
    <row r="51" spans="1:8" x14ac:dyDescent="0.25">
      <c r="A51" s="32"/>
      <c r="B51" s="10" t="s">
        <v>0</v>
      </c>
      <c r="C51" s="10" t="s">
        <v>10</v>
      </c>
      <c r="D51" s="10" t="s">
        <v>9</v>
      </c>
      <c r="E51" s="10"/>
      <c r="F51" s="10" t="s">
        <v>3</v>
      </c>
      <c r="G51" s="10" t="s">
        <v>90</v>
      </c>
      <c r="H51" s="10" t="s">
        <v>91</v>
      </c>
    </row>
    <row r="52" spans="1:8" x14ac:dyDescent="0.25">
      <c r="A52" s="32"/>
      <c r="B52" s="9">
        <v>188</v>
      </c>
      <c r="C52" s="13">
        <v>1</v>
      </c>
      <c r="D52" s="13" t="str">
        <f>VLOOKUP($B52,'Mtg Entries'!$A$2:$I$300, 2)</f>
        <v>Edwin</v>
      </c>
      <c r="E52" s="13" t="str">
        <f>VLOOKUP($B52,'Mtg Entries'!$A$2:$I$300, 3)</f>
        <v>Iwhiwhu</v>
      </c>
      <c r="F52" s="13" t="str">
        <f>VLOOKUP($B52,'Mtg Entries'!$A$2:$I$300, 4)</f>
        <v>Yate &amp; District AC</v>
      </c>
      <c r="G52" s="35">
        <v>24.5</v>
      </c>
      <c r="H52" s="13" t="str">
        <f>VLOOKUP($B52,'Mtg Entries'!$A$2:$I$300, 6)</f>
        <v>U13B</v>
      </c>
    </row>
    <row r="53" spans="1:8" x14ac:dyDescent="0.25">
      <c r="A53" s="32"/>
      <c r="B53" s="9">
        <v>184</v>
      </c>
      <c r="C53" s="13">
        <v>2</v>
      </c>
      <c r="D53" s="13" t="str">
        <f>VLOOKUP($B53,'Mtg Entries'!$A$2:$I$300, 2)</f>
        <v>Harry</v>
      </c>
      <c r="E53" s="13" t="str">
        <f>VLOOKUP($B53,'Mtg Entries'!$A$2:$I$300, 3)</f>
        <v>Gore</v>
      </c>
      <c r="F53" s="13" t="str">
        <f>VLOOKUP($B53,'Mtg Entries'!$A$2:$I$300, 4)</f>
        <v>Bristol &amp; West AC</v>
      </c>
      <c r="G53" s="35">
        <v>25.1</v>
      </c>
      <c r="H53" s="13" t="str">
        <f>VLOOKUP($B53,'Mtg Entries'!$A$2:$I$300, 6)</f>
        <v>U13B</v>
      </c>
    </row>
    <row r="54" spans="1:8" ht="15.75" x14ac:dyDescent="0.25">
      <c r="A54" s="32"/>
      <c r="B54" s="16">
        <v>176</v>
      </c>
      <c r="C54" s="13">
        <v>3</v>
      </c>
      <c r="D54" s="13" t="str">
        <f>VLOOKUP($B54,'Mtg Entries'!$A$2:$I$300, 2)</f>
        <v>Parish</v>
      </c>
      <c r="E54" s="13" t="str">
        <f>VLOOKUP($B54,'Mtg Entries'!$A$2:$I$300, 3)</f>
        <v>Bailey</v>
      </c>
      <c r="F54" s="13" t="str">
        <f>VLOOKUP($B54,'Mtg Entries'!$A$2:$I$300, 4)</f>
        <v>Bristol &amp; West AC</v>
      </c>
      <c r="G54" s="35">
        <v>25.6</v>
      </c>
      <c r="H54" s="13" t="str">
        <f>VLOOKUP($B54,'Mtg Entries'!$A$2:$I$300, 6)</f>
        <v>U13B</v>
      </c>
    </row>
    <row r="55" spans="1:8" ht="15.75" x14ac:dyDescent="0.25">
      <c r="A55" s="32"/>
      <c r="B55" s="16">
        <v>192</v>
      </c>
      <c r="C55" s="13">
        <v>4</v>
      </c>
      <c r="D55" s="13" t="str">
        <f>VLOOKUP($B55,'Mtg Entries'!$A$2:$I$300, 2)</f>
        <v>Freddie</v>
      </c>
      <c r="E55" s="13" t="str">
        <f>VLOOKUP($B55,'Mtg Entries'!$A$2:$I$300, 3)</f>
        <v>SERJEANT</v>
      </c>
      <c r="F55" s="13">
        <f>VLOOKUP($B55,'Mtg Entries'!$A$2:$I$300, 4)</f>
        <v>0</v>
      </c>
      <c r="G55" s="35">
        <v>27.6</v>
      </c>
      <c r="H55" s="13" t="str">
        <f>VLOOKUP($B55,'Mtg Entries'!$A$2:$I$300, 6)</f>
        <v>U13B</v>
      </c>
    </row>
    <row r="56" spans="1:8" x14ac:dyDescent="0.25">
      <c r="A56" s="32"/>
      <c r="B56" s="13"/>
      <c r="D56" s="13"/>
      <c r="E56" s="13"/>
      <c r="F56" s="13"/>
      <c r="G56" s="20"/>
      <c r="H56" s="13"/>
    </row>
    <row r="57" spans="1:8" ht="15.75" thickBot="1" x14ac:dyDescent="0.3">
      <c r="A57" s="32"/>
      <c r="B57" s="11" t="s">
        <v>11</v>
      </c>
      <c r="C57" s="14" t="s">
        <v>468</v>
      </c>
      <c r="D57" s="11" t="s">
        <v>8</v>
      </c>
      <c r="E57" s="14" t="str">
        <f>$L$7</f>
        <v>U13G</v>
      </c>
      <c r="F57" s="39" t="str">
        <f>$J$5</f>
        <v>Avon/SGS Junior Open Meeting</v>
      </c>
      <c r="G57" s="39"/>
      <c r="H57" s="29"/>
    </row>
    <row r="58" spans="1:8" x14ac:dyDescent="0.25">
      <c r="A58" s="32"/>
      <c r="C58"/>
    </row>
    <row r="59" spans="1:8" x14ac:dyDescent="0.25">
      <c r="A59" s="32"/>
      <c r="B59" s="10" t="s">
        <v>0</v>
      </c>
      <c r="C59" s="10" t="s">
        <v>10</v>
      </c>
      <c r="D59" s="10" t="s">
        <v>9</v>
      </c>
      <c r="E59" s="10"/>
      <c r="F59" s="10" t="s">
        <v>3</v>
      </c>
      <c r="G59" s="10" t="s">
        <v>90</v>
      </c>
      <c r="H59" s="10" t="s">
        <v>91</v>
      </c>
    </row>
    <row r="60" spans="1:8" ht="15.75" x14ac:dyDescent="0.25">
      <c r="A60" s="32"/>
      <c r="B60" s="16">
        <v>160</v>
      </c>
      <c r="C60" s="13">
        <v>1</v>
      </c>
      <c r="D60" s="13" t="str">
        <f>VLOOKUP($B60,'Mtg Entries'!$A$2:$I$300, 2)</f>
        <v>Charissa</v>
      </c>
      <c r="E60" s="13" t="str">
        <f>VLOOKUP($B60,'Mtg Entries'!$A$2:$I$300, 3)</f>
        <v>Griffiths-Clack</v>
      </c>
      <c r="F60" s="13" t="str">
        <f>VLOOKUP($B60,'Mtg Entries'!$A$2:$I$300, 4)</f>
        <v>Swindon Harriers</v>
      </c>
      <c r="G60" s="9" t="s">
        <v>470</v>
      </c>
      <c r="H60" s="13" t="str">
        <f>VLOOKUP($B60,'Mtg Entries'!$A$2:$I$300, 6)</f>
        <v>U13G</v>
      </c>
    </row>
    <row r="61" spans="1:8" ht="15.75" x14ac:dyDescent="0.25">
      <c r="A61" s="32"/>
      <c r="B61" s="16">
        <v>161</v>
      </c>
      <c r="C61" s="13">
        <v>2</v>
      </c>
      <c r="D61" s="13" t="str">
        <f>VLOOKUP($B61,'Mtg Entries'!$A$2:$I$300, 2)</f>
        <v>Molly</v>
      </c>
      <c r="E61" s="13" t="str">
        <f>VLOOKUP($B61,'Mtg Entries'!$A$2:$I$300, 3)</f>
        <v>Holland</v>
      </c>
      <c r="F61" s="13" t="str">
        <f>VLOOKUP($B61,'Mtg Entries'!$A$2:$I$300, 4)</f>
        <v>Forest of Dean AC</v>
      </c>
      <c r="G61" s="8" t="s">
        <v>471</v>
      </c>
      <c r="H61" s="13" t="str">
        <f>VLOOKUP($B61,'Mtg Entries'!$A$2:$I$300, 6)</f>
        <v>U13G</v>
      </c>
    </row>
    <row r="62" spans="1:8" ht="15.75" x14ac:dyDescent="0.25">
      <c r="A62" s="32"/>
      <c r="B62" s="16">
        <v>173</v>
      </c>
      <c r="C62" s="13">
        <v>3</v>
      </c>
      <c r="D62" s="13" t="str">
        <f>VLOOKUP($B62,'Mtg Entries'!$A$2:$I$300, 2)</f>
        <v>Eve</v>
      </c>
      <c r="E62" s="13" t="str">
        <f>VLOOKUP($B62,'Mtg Entries'!$A$2:$I$300, 3)</f>
        <v>Ward</v>
      </c>
      <c r="F62" s="13">
        <f>VLOOKUP($B62,'Mtg Entries'!$A$2:$I$300, 4)</f>
        <v>0</v>
      </c>
      <c r="G62" s="8" t="s">
        <v>472</v>
      </c>
      <c r="H62" s="13" t="str">
        <f>VLOOKUP($B62,'Mtg Entries'!$A$2:$I$300, 6)</f>
        <v>U13G</v>
      </c>
    </row>
    <row r="63" spans="1:8" ht="15.75" x14ac:dyDescent="0.25">
      <c r="A63" s="32"/>
      <c r="B63" s="16">
        <v>164</v>
      </c>
      <c r="C63" s="13">
        <v>4</v>
      </c>
      <c r="D63" s="13" t="str">
        <f>VLOOKUP($B63,'Mtg Entries'!$A$2:$I$300, 2)</f>
        <v>Amelia</v>
      </c>
      <c r="E63" s="13" t="str">
        <f>VLOOKUP($B63,'Mtg Entries'!$A$2:$I$300, 3)</f>
        <v>Jukes</v>
      </c>
      <c r="F63" s="13">
        <f>VLOOKUP($B63,'Mtg Entries'!$A$2:$I$300, 4)</f>
        <v>0</v>
      </c>
      <c r="G63" s="8" t="s">
        <v>473</v>
      </c>
      <c r="H63" s="13" t="str">
        <f>VLOOKUP($B63,'Mtg Entries'!$A$2:$I$300, 6)</f>
        <v>U13G</v>
      </c>
    </row>
    <row r="64" spans="1:8" ht="15.75" x14ac:dyDescent="0.25">
      <c r="A64" s="32"/>
      <c r="B64" s="16">
        <v>167</v>
      </c>
      <c r="C64" s="13">
        <v>5</v>
      </c>
      <c r="D64" s="13" t="str">
        <f>VLOOKUP($B64,'Mtg Entries'!$A$2:$I$300, 2)</f>
        <v>Trudie</v>
      </c>
      <c r="E64" s="13" t="str">
        <f>VLOOKUP($B64,'Mtg Entries'!$A$2:$I$300, 3)</f>
        <v>Raper-Thornell</v>
      </c>
      <c r="F64" s="13" t="str">
        <f>VLOOKUP($B64,'Mtg Entries'!$A$2:$I$300, 4)</f>
        <v>Yate &amp; District AC</v>
      </c>
      <c r="G64" s="8" t="s">
        <v>474</v>
      </c>
      <c r="H64" s="13" t="str">
        <f>VLOOKUP($B64,'Mtg Entries'!$A$2:$I$300, 6)</f>
        <v>U13G</v>
      </c>
    </row>
    <row r="65" spans="1:8" ht="15.75" x14ac:dyDescent="0.25">
      <c r="A65" s="32"/>
      <c r="B65" s="16">
        <v>172</v>
      </c>
      <c r="C65" s="13">
        <v>6</v>
      </c>
      <c r="D65" s="13" t="str">
        <f>VLOOKUP($B65,'Mtg Entries'!$A$2:$I$300, 2)</f>
        <v>Lily</v>
      </c>
      <c r="E65" s="13" t="str">
        <f>VLOOKUP($B65,'Mtg Entries'!$A$2:$I$300, 3)</f>
        <v>Walenciejczyk</v>
      </c>
      <c r="F65" s="13" t="str">
        <f>VLOOKUP($B65,'Mtg Entries'!$A$2:$I$300, 4)</f>
        <v>Bristol &amp; West AC</v>
      </c>
      <c r="G65" s="8" t="s">
        <v>475</v>
      </c>
      <c r="H65" s="13" t="str">
        <f>VLOOKUP($B65,'Mtg Entries'!$A$2:$I$300, 6)</f>
        <v>U13G</v>
      </c>
    </row>
    <row r="66" spans="1:8" ht="15.75" x14ac:dyDescent="0.25">
      <c r="A66" s="32"/>
      <c r="B66" s="16">
        <v>159</v>
      </c>
      <c r="C66" s="13">
        <v>7</v>
      </c>
      <c r="D66" s="13" t="str">
        <f>VLOOKUP($B66,'Mtg Entries'!$A$2:$I$300, 2)</f>
        <v>Alexis</v>
      </c>
      <c r="E66" s="13" t="str">
        <f>VLOOKUP($B66,'Mtg Entries'!$A$2:$I$300, 3)</f>
        <v>Fitzgerald</v>
      </c>
      <c r="F66" s="13" t="str">
        <f>VLOOKUP($B66,'Mtg Entries'!$A$2:$I$300, 4)</f>
        <v>Bristol &amp; West AC</v>
      </c>
      <c r="G66" s="8" t="s">
        <v>476</v>
      </c>
      <c r="H66" s="13" t="str">
        <f>VLOOKUP($B66,'Mtg Entries'!$A$2:$I$300, 6)</f>
        <v>U13G</v>
      </c>
    </row>
    <row r="67" spans="1:8" ht="15.75" x14ac:dyDescent="0.25">
      <c r="A67" s="32"/>
      <c r="B67" s="34"/>
      <c r="D67" s="13"/>
      <c r="E67" s="13"/>
      <c r="F67" s="13"/>
      <c r="G67" s="20"/>
      <c r="H67" s="13"/>
    </row>
    <row r="68" spans="1:8" ht="15.75" thickBot="1" x14ac:dyDescent="0.3">
      <c r="A68" s="32"/>
      <c r="B68" s="11" t="s">
        <v>11</v>
      </c>
      <c r="C68" s="14" t="s">
        <v>469</v>
      </c>
      <c r="D68" s="11" t="s">
        <v>8</v>
      </c>
      <c r="E68" s="14" t="str">
        <f>$L$7</f>
        <v>U13G</v>
      </c>
      <c r="F68" s="39" t="str">
        <f>$J$5</f>
        <v>Avon/SGS Junior Open Meeting</v>
      </c>
      <c r="G68" s="39"/>
      <c r="H68" s="29"/>
    </row>
    <row r="69" spans="1:8" x14ac:dyDescent="0.25">
      <c r="A69" s="32"/>
      <c r="C69"/>
    </row>
    <row r="70" spans="1:8" x14ac:dyDescent="0.25">
      <c r="B70" s="10" t="s">
        <v>0</v>
      </c>
      <c r="C70" s="10" t="s">
        <v>10</v>
      </c>
      <c r="D70" s="10" t="s">
        <v>9</v>
      </c>
      <c r="E70" s="10"/>
      <c r="F70" s="10" t="s">
        <v>3</v>
      </c>
      <c r="G70" s="10" t="s">
        <v>90</v>
      </c>
      <c r="H70" s="10" t="s">
        <v>91</v>
      </c>
    </row>
    <row r="71" spans="1:8" ht="15.75" x14ac:dyDescent="0.25">
      <c r="B71" s="16">
        <v>170</v>
      </c>
      <c r="C71" s="13">
        <v>1</v>
      </c>
      <c r="D71" s="13" t="str">
        <f>VLOOKUP($B71,'Mtg Entries'!$A$2:$I$300, 2)</f>
        <v>Lola</v>
      </c>
      <c r="E71" s="13" t="str">
        <f>VLOOKUP($B71,'Mtg Entries'!$A$2:$I$300, 3)</f>
        <v>Simpson</v>
      </c>
      <c r="F71" s="13" t="str">
        <f>VLOOKUP($B71,'Mtg Entries'!$A$2:$I$300, 4)</f>
        <v>Yate &amp; District AC</v>
      </c>
      <c r="G71" s="9" t="s">
        <v>477</v>
      </c>
      <c r="H71" s="13" t="str">
        <f>VLOOKUP($B71,'Mtg Entries'!$A$2:$I$300, 6)</f>
        <v>U13G</v>
      </c>
    </row>
    <row r="72" spans="1:8" ht="15.75" x14ac:dyDescent="0.25">
      <c r="B72" s="16">
        <v>169</v>
      </c>
      <c r="C72" s="13">
        <v>2</v>
      </c>
      <c r="D72" s="13" t="str">
        <f>VLOOKUP($B72,'Mtg Entries'!$A$2:$I$300, 2)</f>
        <v>Darcy</v>
      </c>
      <c r="E72" s="13" t="str">
        <f>VLOOKUP($B72,'Mtg Entries'!$A$2:$I$300, 3)</f>
        <v>Simpson</v>
      </c>
      <c r="F72" s="13" t="str">
        <f>VLOOKUP($B72,'Mtg Entries'!$A$2:$I$300, 4)</f>
        <v>Yate &amp; District AC</v>
      </c>
      <c r="G72" s="8" t="s">
        <v>478</v>
      </c>
      <c r="H72" s="13" t="str">
        <f>VLOOKUP($B72,'Mtg Entries'!$A$2:$I$300, 6)</f>
        <v>U13G</v>
      </c>
    </row>
    <row r="73" spans="1:8" ht="15.75" x14ac:dyDescent="0.25">
      <c r="B73" s="16">
        <v>165</v>
      </c>
      <c r="C73" s="13">
        <v>3</v>
      </c>
      <c r="D73" s="13" t="str">
        <f>VLOOKUP($B73,'Mtg Entries'!$A$2:$I$300, 2)</f>
        <v>Cora</v>
      </c>
      <c r="E73" s="13" t="str">
        <f>VLOOKUP($B73,'Mtg Entries'!$A$2:$I$300, 3)</f>
        <v>Lambourne</v>
      </c>
      <c r="F73" s="13" t="str">
        <f>VLOOKUP($B73,'Mtg Entries'!$A$2:$I$300, 4)</f>
        <v>Bristol &amp; West AC</v>
      </c>
      <c r="G73" s="8" t="s">
        <v>479</v>
      </c>
      <c r="H73" s="13" t="str">
        <f>VLOOKUP($B73,'Mtg Entries'!$A$2:$I$300, 6)</f>
        <v>U13G</v>
      </c>
    </row>
    <row r="74" spans="1:8" ht="15.75" x14ac:dyDescent="0.25">
      <c r="B74" s="16">
        <v>153</v>
      </c>
      <c r="C74" s="13">
        <v>4</v>
      </c>
      <c r="D74" s="13" t="str">
        <f>VLOOKUP($B74,'Mtg Entries'!$A$2:$I$300, 2)</f>
        <v>Isla</v>
      </c>
      <c r="E74" s="13" t="str">
        <f>VLOOKUP($B74,'Mtg Entries'!$A$2:$I$300, 3)</f>
        <v>Brown</v>
      </c>
      <c r="F74" s="13" t="str">
        <f>VLOOKUP($B74,'Mtg Entries'!$A$2:$I$300, 4)</f>
        <v>Bristol &amp; West AC</v>
      </c>
      <c r="G74" s="8" t="s">
        <v>480</v>
      </c>
      <c r="H74" s="13" t="str">
        <f>VLOOKUP($B74,'Mtg Entries'!$A$2:$I$300, 6)</f>
        <v>U13G</v>
      </c>
    </row>
    <row r="75" spans="1:8" ht="15.75" x14ac:dyDescent="0.25">
      <c r="B75" s="16">
        <v>168</v>
      </c>
      <c r="C75" s="13">
        <v>5</v>
      </c>
      <c r="D75" s="13" t="str">
        <f>VLOOKUP($B75,'Mtg Entries'!$A$2:$I$300, 2)</f>
        <v>Silvia</v>
      </c>
      <c r="E75" s="13" t="str">
        <f>VLOOKUP($B75,'Mtg Entries'!$A$2:$I$300, 3)</f>
        <v>Ritter Sherratt</v>
      </c>
      <c r="F75" s="13" t="str">
        <f>VLOOKUP($B75,'Mtg Entries'!$A$2:$I$300, 4)</f>
        <v>Bristol &amp; West AC</v>
      </c>
      <c r="G75" s="8" t="s">
        <v>481</v>
      </c>
      <c r="H75" s="13" t="str">
        <f>VLOOKUP($B75,'Mtg Entries'!$A$2:$I$300, 6)</f>
        <v>U13G</v>
      </c>
    </row>
    <row r="76" spans="1:8" ht="15.75" x14ac:dyDescent="0.25">
      <c r="B76" s="16">
        <v>156</v>
      </c>
      <c r="C76" s="13">
        <v>6</v>
      </c>
      <c r="D76" s="13" t="str">
        <f>VLOOKUP($B76,'Mtg Entries'!$A$2:$I$300, 2)</f>
        <v>Mya</v>
      </c>
      <c r="E76" s="13" t="str">
        <f>VLOOKUP($B76,'Mtg Entries'!$A$2:$I$300, 3)</f>
        <v>Cronin</v>
      </c>
      <c r="F76" s="13" t="str">
        <f>VLOOKUP($B76,'Mtg Entries'!$A$2:$I$300, 4)</f>
        <v>Bristol &amp; West AC</v>
      </c>
      <c r="G76" s="8" t="s">
        <v>482</v>
      </c>
      <c r="H76" s="13" t="str">
        <f>VLOOKUP($B76,'Mtg Entries'!$A$2:$I$300, 6)</f>
        <v>U13G</v>
      </c>
    </row>
    <row r="77" spans="1:8" ht="15.75" x14ac:dyDescent="0.25">
      <c r="B77" s="16">
        <v>174</v>
      </c>
      <c r="C77" s="13">
        <v>7</v>
      </c>
      <c r="D77" s="13" t="str">
        <f>VLOOKUP($B77,'Mtg Entries'!$A$2:$I$300, 2)</f>
        <v>Hong Ching</v>
      </c>
      <c r="E77" s="13" t="str">
        <f>VLOOKUP($B77,'Mtg Entries'!$A$2:$I$300, 3)</f>
        <v>WONG</v>
      </c>
      <c r="F77" s="13">
        <f>VLOOKUP($B77,'Mtg Entries'!$A$2:$I$300, 4)</f>
        <v>0</v>
      </c>
      <c r="G77" s="8" t="s">
        <v>483</v>
      </c>
      <c r="H77" s="13" t="str">
        <f>VLOOKUP($B77,'Mtg Entries'!$A$2:$I$300, 6)</f>
        <v>U13G</v>
      </c>
    </row>
    <row r="78" spans="1:8" ht="15.75" x14ac:dyDescent="0.25">
      <c r="B78" s="34"/>
      <c r="D78" s="13"/>
      <c r="E78" s="13"/>
      <c r="F78" s="13"/>
      <c r="G78" s="20"/>
      <c r="H78" s="13"/>
    </row>
    <row r="79" spans="1:8" ht="15.75" thickBot="1" x14ac:dyDescent="0.3">
      <c r="B79" s="11" t="s">
        <v>11</v>
      </c>
      <c r="C79" s="14" t="s">
        <v>112</v>
      </c>
      <c r="D79" s="11" t="s">
        <v>8</v>
      </c>
      <c r="E79" s="14" t="str">
        <f>$L$8</f>
        <v>U13B</v>
      </c>
      <c r="F79" s="39" t="str">
        <f>$J$5</f>
        <v>Avon/SGS Junior Open Meeting</v>
      </c>
      <c r="G79" s="39"/>
      <c r="H79" s="29"/>
    </row>
    <row r="80" spans="1:8" x14ac:dyDescent="0.25">
      <c r="C80"/>
    </row>
    <row r="81" spans="2:8" x14ac:dyDescent="0.25">
      <c r="B81" s="10" t="s">
        <v>0</v>
      </c>
      <c r="C81" s="10" t="s">
        <v>10</v>
      </c>
      <c r="D81" s="10" t="s">
        <v>9</v>
      </c>
      <c r="E81" s="10"/>
      <c r="F81" s="10" t="s">
        <v>3</v>
      </c>
      <c r="G81" s="10" t="s">
        <v>90</v>
      </c>
      <c r="H81" s="10" t="s">
        <v>91</v>
      </c>
    </row>
    <row r="82" spans="2:8" ht="15.75" x14ac:dyDescent="0.25">
      <c r="B82" s="16">
        <v>177</v>
      </c>
      <c r="C82" s="13">
        <v>1</v>
      </c>
      <c r="D82" s="13" t="str">
        <f>VLOOKUP($B82,'Mtg Entries'!$A$2:$I$300, 2)</f>
        <v>Freddie</v>
      </c>
      <c r="E82" s="13" t="str">
        <f>VLOOKUP($B82,'Mtg Entries'!$A$2:$I$300, 3)</f>
        <v>Barnes</v>
      </c>
      <c r="F82" s="13" t="str">
        <f>VLOOKUP($B82,'Mtg Entries'!$A$2:$I$300, 4)</f>
        <v>Bristol &amp; West AC</v>
      </c>
      <c r="G82" s="8" t="s">
        <v>484</v>
      </c>
      <c r="H82" s="13" t="str">
        <f>VLOOKUP($B82,'Mtg Entries'!$A$2:$I$300, 6)</f>
        <v>U13B</v>
      </c>
    </row>
    <row r="83" spans="2:8" ht="15.75" x14ac:dyDescent="0.25">
      <c r="B83" s="16">
        <v>191</v>
      </c>
      <c r="C83" s="13">
        <v>2</v>
      </c>
      <c r="D83" s="13" t="str">
        <f>VLOOKUP($B83,'Mtg Entries'!$A$2:$I$300, 2)</f>
        <v>Osian</v>
      </c>
      <c r="E83" s="13" t="str">
        <f>VLOOKUP($B83,'Mtg Entries'!$A$2:$I$300, 3)</f>
        <v>Phillips</v>
      </c>
      <c r="F83" s="13" t="str">
        <f>VLOOKUP($B83,'Mtg Entries'!$A$2:$I$300, 4)</f>
        <v>Cardiff AAC</v>
      </c>
      <c r="G83" s="8" t="s">
        <v>485</v>
      </c>
      <c r="H83" s="13" t="str">
        <f>VLOOKUP($B83,'Mtg Entries'!$A$2:$I$300, 6)</f>
        <v>U13B</v>
      </c>
    </row>
    <row r="84" spans="2:8" ht="15.75" x14ac:dyDescent="0.25">
      <c r="B84" s="16">
        <v>176</v>
      </c>
      <c r="C84" s="13">
        <v>3</v>
      </c>
      <c r="D84" s="13" t="str">
        <f>VLOOKUP($B84,'Mtg Entries'!$A$2:$I$300, 2)</f>
        <v>Parish</v>
      </c>
      <c r="E84" s="13" t="str">
        <f>VLOOKUP($B84,'Mtg Entries'!$A$2:$I$300, 3)</f>
        <v>Bailey</v>
      </c>
      <c r="F84" s="13" t="str">
        <f>VLOOKUP($B84,'Mtg Entries'!$A$2:$I$300, 4)</f>
        <v>Bristol &amp; West AC</v>
      </c>
      <c r="G84" s="8" t="s">
        <v>470</v>
      </c>
      <c r="H84" s="13" t="str">
        <f>VLOOKUP($B84,'Mtg Entries'!$A$2:$I$300, 6)</f>
        <v>U13B</v>
      </c>
    </row>
    <row r="85" spans="2:8" x14ac:dyDescent="0.25">
      <c r="B85" s="9">
        <v>187</v>
      </c>
      <c r="C85" s="13">
        <v>4</v>
      </c>
      <c r="D85" s="13" t="str">
        <f>VLOOKUP($B85,'Mtg Entries'!$A$2:$I$300, 2)</f>
        <v>Oscar</v>
      </c>
      <c r="E85" s="13" t="str">
        <f>VLOOKUP($B85,'Mtg Entries'!$A$2:$I$300, 3)</f>
        <v>Harvie-Pullin</v>
      </c>
      <c r="F85" s="13">
        <f>VLOOKUP($B85,'Mtg Entries'!$A$2:$I$300, 4)</f>
        <v>0</v>
      </c>
      <c r="G85" s="8" t="s">
        <v>486</v>
      </c>
      <c r="H85" s="13" t="str">
        <f>VLOOKUP($B85,'Mtg Entries'!$A$2:$I$300, 6)</f>
        <v>U13B</v>
      </c>
    </row>
    <row r="86" spans="2:8" ht="15.75" x14ac:dyDescent="0.25">
      <c r="B86" s="16">
        <v>190</v>
      </c>
      <c r="C86" s="13">
        <v>5</v>
      </c>
      <c r="D86" s="13" t="str">
        <f>VLOOKUP($B86,'Mtg Entries'!$A$2:$I$300, 2)</f>
        <v>HAMISH</v>
      </c>
      <c r="E86" s="13" t="str">
        <f>VLOOKUP($B86,'Mtg Entries'!$A$2:$I$300, 3)</f>
        <v>MURRAY</v>
      </c>
      <c r="F86" s="13" t="str">
        <f>VLOOKUP($B86,'Mtg Entries'!$A$2:$I$300, 4)</f>
        <v>Swindon Harriers</v>
      </c>
      <c r="G86" s="8" t="s">
        <v>487</v>
      </c>
      <c r="H86" s="13" t="str">
        <f>VLOOKUP($B86,'Mtg Entries'!$A$2:$I$300, 6)</f>
        <v>U13B</v>
      </c>
    </row>
    <row r="87" spans="2:8" ht="15.75" x14ac:dyDescent="0.25">
      <c r="B87" s="16">
        <v>184</v>
      </c>
      <c r="C87" s="13">
        <v>6</v>
      </c>
      <c r="D87" s="13" t="str">
        <f>VLOOKUP($B87,'Mtg Entries'!$A$2:$I$300, 2)</f>
        <v>Harry</v>
      </c>
      <c r="E87" s="13" t="str">
        <f>VLOOKUP($B87,'Mtg Entries'!$A$2:$I$300, 3)</f>
        <v>Gore</v>
      </c>
      <c r="F87" s="13" t="str">
        <f>VLOOKUP($B87,'Mtg Entries'!$A$2:$I$300, 4)</f>
        <v>Bristol &amp; West AC</v>
      </c>
      <c r="G87" s="8" t="s">
        <v>488</v>
      </c>
      <c r="H87" s="13" t="str">
        <f>VLOOKUP($B87,'Mtg Entries'!$A$2:$I$300, 6)</f>
        <v>U13B</v>
      </c>
    </row>
    <row r="88" spans="2:8" ht="15.75" x14ac:dyDescent="0.25">
      <c r="B88" s="16">
        <v>175</v>
      </c>
      <c r="C88" s="13">
        <v>7</v>
      </c>
      <c r="D88" s="13" t="str">
        <f>VLOOKUP($B88,'Mtg Entries'!$A$2:$I$300, 2)</f>
        <v>Cadel</v>
      </c>
      <c r="E88" s="13" t="str">
        <f>VLOOKUP($B88,'Mtg Entries'!$A$2:$I$300, 3)</f>
        <v>Anaya</v>
      </c>
      <c r="F88" s="13">
        <f>VLOOKUP($B88,'Mtg Entries'!$A$2:$I$300, 4)</f>
        <v>0</v>
      </c>
      <c r="G88" s="8" t="s">
        <v>489</v>
      </c>
      <c r="H88" s="13" t="str">
        <f>VLOOKUP($B88,'Mtg Entries'!$A$2:$I$300, 6)</f>
        <v>U13B</v>
      </c>
    </row>
    <row r="89" spans="2:8" x14ac:dyDescent="0.25">
      <c r="B89" s="9">
        <v>179</v>
      </c>
      <c r="C89" s="13">
        <v>8</v>
      </c>
      <c r="D89" s="13" t="str">
        <f>VLOOKUP($B89,'Mtg Entries'!$A$2:$I$300, 2)</f>
        <v>lucas</v>
      </c>
      <c r="E89" s="13" t="str">
        <f>VLOOKUP($B89,'Mtg Entries'!$A$2:$I$300, 3)</f>
        <v>charnley</v>
      </c>
      <c r="F89" s="13" t="str">
        <f>VLOOKUP($B89,'Mtg Entries'!$A$2:$I$300, 4)</f>
        <v>Bristol &amp; West AC</v>
      </c>
      <c r="G89" s="8" t="s">
        <v>490</v>
      </c>
      <c r="H89" s="13" t="str">
        <f>VLOOKUP($B89,'Mtg Entries'!$A$2:$I$300, 6)</f>
        <v>U13B</v>
      </c>
    </row>
    <row r="90" spans="2:8" x14ac:dyDescent="0.25">
      <c r="B90" s="9">
        <v>193</v>
      </c>
      <c r="C90" s="13">
        <v>9</v>
      </c>
      <c r="D90" s="13" t="str">
        <f>VLOOKUP($B90,'Mtg Entries'!$A$2:$I$300, 2)</f>
        <v>Noah</v>
      </c>
      <c r="E90" s="13" t="str">
        <f>VLOOKUP($B90,'Mtg Entries'!$A$2:$I$300, 3)</f>
        <v>Weston</v>
      </c>
      <c r="F90" s="13">
        <f>VLOOKUP($B90,'Mtg Entries'!$A$2:$I$300, 4)</f>
        <v>0</v>
      </c>
      <c r="G90" s="8" t="s">
        <v>491</v>
      </c>
      <c r="H90" s="13" t="str">
        <f>VLOOKUP($B90,'Mtg Entries'!$A$2:$I$300, 6)</f>
        <v>U13B</v>
      </c>
    </row>
    <row r="91" spans="2:8" x14ac:dyDescent="0.25">
      <c r="B91" s="9">
        <v>185</v>
      </c>
      <c r="C91" s="13">
        <v>10</v>
      </c>
      <c r="D91" s="13" t="str">
        <f>VLOOKUP($B91,'Mtg Entries'!$A$2:$I$300, 2)</f>
        <v>LEO</v>
      </c>
      <c r="E91" s="13" t="str">
        <f>VLOOKUP($B91,'Mtg Entries'!$A$2:$I$300, 3)</f>
        <v>GOULD</v>
      </c>
      <c r="F91" s="13" t="str">
        <f>VLOOKUP($B91,'Mtg Entries'!$A$2:$I$300, 4)</f>
        <v>Bristol &amp; West AC</v>
      </c>
      <c r="G91" s="8" t="s">
        <v>492</v>
      </c>
      <c r="H91" s="13" t="str">
        <f>VLOOKUP($B91,'Mtg Entries'!$A$2:$I$300, 6)</f>
        <v>U13B</v>
      </c>
    </row>
    <row r="92" spans="2:8" x14ac:dyDescent="0.25">
      <c r="B92" s="9">
        <v>183</v>
      </c>
      <c r="C92" s="13">
        <v>11</v>
      </c>
      <c r="D92" s="13" t="str">
        <f>VLOOKUP($B92,'Mtg Entries'!$A$2:$I$300, 2)</f>
        <v>Mason</v>
      </c>
      <c r="E92" s="13" t="str">
        <f>VLOOKUP($B92,'Mtg Entries'!$A$2:$I$300, 3)</f>
        <v>Glassenbury</v>
      </c>
      <c r="F92" s="13" t="str">
        <f>VLOOKUP($B92,'Mtg Entries'!$A$2:$I$300, 4)</f>
        <v>SGS College Athletics Academy</v>
      </c>
      <c r="G92" s="8" t="s">
        <v>493</v>
      </c>
      <c r="H92" s="13" t="str">
        <f>VLOOKUP($B92,'Mtg Entries'!$A$2:$I$300, 6)</f>
        <v>U13B</v>
      </c>
    </row>
    <row r="107" spans="9:9" x14ac:dyDescent="0.25">
      <c r="I107" s="30"/>
    </row>
  </sheetData>
  <sortState xmlns:xlrd2="http://schemas.microsoft.com/office/spreadsheetml/2017/richdata2" ref="B30:H35">
    <sortCondition descending="1" ref="G88:G93"/>
  </sortState>
  <mergeCells count="9">
    <mergeCell ref="F10:G10"/>
    <mergeCell ref="F27:G27"/>
    <mergeCell ref="F79:G79"/>
    <mergeCell ref="F2:G2"/>
    <mergeCell ref="F18:G18"/>
    <mergeCell ref="F37:G37"/>
    <mergeCell ref="F49:G49"/>
    <mergeCell ref="F57:G57"/>
    <mergeCell ref="F68:G68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07"/>
  <sheetViews>
    <sheetView topLeftCell="A52" workbookViewId="0">
      <selection activeCell="G62" sqref="G62"/>
    </sheetView>
  </sheetViews>
  <sheetFormatPr defaultRowHeight="15" x14ac:dyDescent="0.25"/>
  <cols>
    <col min="3" max="3" width="13.140625" style="13" customWidth="1"/>
    <col min="4" max="4" width="16" customWidth="1"/>
    <col min="5" max="5" width="19.7109375" customWidth="1"/>
    <col min="6" max="6" width="29.140625" customWidth="1"/>
  </cols>
  <sheetData>
    <row r="2" spans="2:13" ht="15.75" thickBot="1" x14ac:dyDescent="0.3">
      <c r="B2" s="11" t="s">
        <v>11</v>
      </c>
      <c r="C2" s="14" t="s">
        <v>171</v>
      </c>
      <c r="D2" s="11" t="s">
        <v>8</v>
      </c>
      <c r="E2" s="14" t="str">
        <f>$L$7</f>
        <v>U15G</v>
      </c>
      <c r="F2" s="39" t="str">
        <f>$J$5</f>
        <v>Avon/SGS Junior Open Meeting</v>
      </c>
      <c r="G2" s="39"/>
      <c r="H2" s="29"/>
      <c r="L2" s="2"/>
      <c r="M2" t="s">
        <v>12</v>
      </c>
    </row>
    <row r="3" spans="2:13" x14ac:dyDescent="0.25">
      <c r="C3"/>
      <c r="M3" t="s">
        <v>113</v>
      </c>
    </row>
    <row r="4" spans="2:13" x14ac:dyDescent="0.25">
      <c r="B4" s="10" t="s">
        <v>0</v>
      </c>
      <c r="C4" s="10" t="s">
        <v>10</v>
      </c>
      <c r="D4" s="10" t="s">
        <v>9</v>
      </c>
      <c r="E4" s="10"/>
      <c r="F4" s="10" t="s">
        <v>3</v>
      </c>
      <c r="G4" s="10" t="s">
        <v>90</v>
      </c>
      <c r="H4" s="10" t="s">
        <v>91</v>
      </c>
      <c r="I4" s="26"/>
    </row>
    <row r="5" spans="2:13" ht="15.75" x14ac:dyDescent="0.25">
      <c r="B5" s="16">
        <v>202</v>
      </c>
      <c r="C5" s="13">
        <v>1</v>
      </c>
      <c r="D5" s="13" t="str">
        <f>VLOOKUP($B5,'Mtg Entries'!$A$2:$I$300, 2)</f>
        <v>Lucy</v>
      </c>
      <c r="E5" s="13" t="str">
        <f>VLOOKUP($B5,'Mtg Entries'!$A$2:$I$300, 3)</f>
        <v>Mainwaring</v>
      </c>
      <c r="F5" s="13" t="str">
        <f>VLOOKUP($B5,'Mtg Entries'!$A$2:$I$300, 4)</f>
        <v>Bristol &amp; West AC</v>
      </c>
      <c r="G5" s="35">
        <v>13.7</v>
      </c>
      <c r="H5" s="13" t="str">
        <f>VLOOKUP($B5,'Mtg Entries'!$A$2:$I$300, 6)</f>
        <v>U15G</v>
      </c>
      <c r="J5" t="s">
        <v>116</v>
      </c>
    </row>
    <row r="6" spans="2:13" ht="15.75" x14ac:dyDescent="0.25">
      <c r="B6" s="16">
        <v>196</v>
      </c>
      <c r="C6" s="13">
        <v>2</v>
      </c>
      <c r="D6" s="13" t="str">
        <f>VLOOKUP($B6,'Mtg Entries'!$A$2:$I$300, 2)</f>
        <v>Rhiannon</v>
      </c>
      <c r="E6" s="13" t="str">
        <f>VLOOKUP($B6,'Mtg Entries'!$A$2:$I$300, 3)</f>
        <v>Anaya</v>
      </c>
      <c r="F6" s="13" t="str">
        <f>VLOOKUP($B6,'Mtg Entries'!$A$2:$I$300, 4)</f>
        <v>Bristol &amp; West AC</v>
      </c>
      <c r="G6" s="35">
        <v>13.9</v>
      </c>
      <c r="H6" s="13" t="str">
        <f>VLOOKUP($B6,'Mtg Entries'!$A$2:$I$300, 6)</f>
        <v>U15G</v>
      </c>
    </row>
    <row r="7" spans="2:13" ht="15.75" x14ac:dyDescent="0.25">
      <c r="B7" s="16">
        <v>201</v>
      </c>
      <c r="C7" s="13">
        <v>3</v>
      </c>
      <c r="D7" s="13" t="str">
        <f>VLOOKUP($B7,'Mtg Entries'!$A$2:$I$300, 2)</f>
        <v>Zoe</v>
      </c>
      <c r="E7" s="13" t="str">
        <f>VLOOKUP($B7,'Mtg Entries'!$A$2:$I$300, 3)</f>
        <v>Liverpool</v>
      </c>
      <c r="F7" s="13">
        <f>VLOOKUP($B7,'Mtg Entries'!$A$2:$I$300, 4)</f>
        <v>0</v>
      </c>
      <c r="G7" s="35">
        <v>14.3</v>
      </c>
      <c r="H7" s="13" t="str">
        <f>VLOOKUP($B7,'Mtg Entries'!$A$2:$I$300, 6)</f>
        <v>U15G</v>
      </c>
      <c r="J7" t="s">
        <v>111</v>
      </c>
      <c r="L7" t="s">
        <v>19</v>
      </c>
    </row>
    <row r="8" spans="2:13" ht="15.75" x14ac:dyDescent="0.25">
      <c r="B8" s="16">
        <v>207</v>
      </c>
      <c r="C8" s="13">
        <v>4</v>
      </c>
      <c r="D8" s="13" t="str">
        <f>VLOOKUP($B8,'Mtg Entries'!$A$2:$I$300, 2)</f>
        <v>Jennie</v>
      </c>
      <c r="E8" s="13" t="str">
        <f>VLOOKUP($B8,'Mtg Entries'!$A$2:$I$300, 3)</f>
        <v>Swainston</v>
      </c>
      <c r="F8" s="13" t="str">
        <f>VLOOKUP($B8,'Mtg Entries'!$A$2:$I$300, 4)</f>
        <v>SGS College Athletics Academy</v>
      </c>
      <c r="G8" s="35">
        <v>14.5</v>
      </c>
      <c r="H8" s="13" t="str">
        <f>VLOOKUP($B8,'Mtg Entries'!$A$2:$I$300, 6)</f>
        <v>U15G</v>
      </c>
      <c r="L8" t="s">
        <v>16</v>
      </c>
    </row>
    <row r="9" spans="2:13" ht="15.75" x14ac:dyDescent="0.25">
      <c r="B9" s="16">
        <v>203</v>
      </c>
      <c r="C9" s="13">
        <v>5</v>
      </c>
      <c r="D9" s="13" t="str">
        <f>VLOOKUP($B9,'Mtg Entries'!$A$2:$I$300, 2)</f>
        <v>Zoe</v>
      </c>
      <c r="E9" s="13" t="str">
        <f>VLOOKUP($B9,'Mtg Entries'!$A$2:$I$300, 3)</f>
        <v>O'Connor</v>
      </c>
      <c r="F9" s="13">
        <f>VLOOKUP($B9,'Mtg Entries'!$A$2:$I$300, 4)</f>
        <v>0</v>
      </c>
      <c r="G9" s="35">
        <v>15</v>
      </c>
      <c r="H9" s="13" t="str">
        <f>VLOOKUP($B9,'Mtg Entries'!$A$2:$I$300, 6)</f>
        <v>U15G</v>
      </c>
      <c r="I9" s="26"/>
    </row>
    <row r="10" spans="2:13" ht="15.75" x14ac:dyDescent="0.25">
      <c r="B10" s="16">
        <v>208</v>
      </c>
      <c r="C10" s="13">
        <v>6</v>
      </c>
      <c r="D10" s="13" t="str">
        <f>VLOOKUP($B10,'Mtg Entries'!$A$2:$I$300, 2)</f>
        <v>Elsa</v>
      </c>
      <c r="E10" s="13" t="str">
        <f>VLOOKUP($B10,'Mtg Entries'!$A$2:$I$300, 3)</f>
        <v>Walsh</v>
      </c>
      <c r="F10" s="13" t="str">
        <f>VLOOKUP($B10,'Mtg Entries'!$A$2:$I$300, 4)</f>
        <v>SGS College Athletics Academy</v>
      </c>
      <c r="G10" s="35">
        <v>15.4</v>
      </c>
      <c r="H10" s="13" t="str">
        <f>VLOOKUP($B10,'Mtg Entries'!$A$2:$I$300, 6)</f>
        <v>U15G</v>
      </c>
    </row>
    <row r="11" spans="2:13" ht="15.75" x14ac:dyDescent="0.25">
      <c r="B11" s="16">
        <v>195</v>
      </c>
      <c r="C11" s="13">
        <v>7</v>
      </c>
      <c r="D11" s="13" t="str">
        <f>VLOOKUP($B11,'Mtg Entries'!$A$2:$I$300, 2)</f>
        <v>Lily</v>
      </c>
      <c r="E11" s="13" t="str">
        <f>VLOOKUP($B11,'Mtg Entries'!$A$2:$I$300, 3)</f>
        <v>Adams</v>
      </c>
      <c r="F11" s="13" t="str">
        <f>VLOOKUP($B11,'Mtg Entries'!$A$2:$I$300, 4)</f>
        <v>SGS College Athletics Academy</v>
      </c>
      <c r="G11" s="35">
        <v>16.5</v>
      </c>
      <c r="H11" s="13" t="str">
        <f>VLOOKUP($B11,'Mtg Entries'!$A$2:$I$300, 6)</f>
        <v>U15G</v>
      </c>
    </row>
    <row r="12" spans="2:13" ht="15.75" x14ac:dyDescent="0.25">
      <c r="B12" s="22"/>
      <c r="C12" s="23"/>
      <c r="D12" s="23"/>
      <c r="E12" s="23"/>
      <c r="F12" s="23"/>
      <c r="G12" s="24"/>
      <c r="H12" s="13"/>
    </row>
    <row r="13" spans="2:13" ht="15.75" thickBot="1" x14ac:dyDescent="0.3">
      <c r="B13" s="11" t="s">
        <v>11</v>
      </c>
      <c r="C13" s="14" t="s">
        <v>117</v>
      </c>
      <c r="D13" s="11" t="s">
        <v>8</v>
      </c>
      <c r="E13" s="14" t="str">
        <f>$L$8</f>
        <v>U15B</v>
      </c>
      <c r="F13" s="39" t="str">
        <f>$J$5</f>
        <v>Avon/SGS Junior Open Meeting</v>
      </c>
      <c r="G13" s="39"/>
      <c r="H13" s="36"/>
    </row>
    <row r="14" spans="2:13" x14ac:dyDescent="0.25">
      <c r="C14"/>
    </row>
    <row r="15" spans="2:13" x14ac:dyDescent="0.25">
      <c r="B15" s="10" t="s">
        <v>0</v>
      </c>
      <c r="C15" s="10" t="s">
        <v>10</v>
      </c>
      <c r="D15" s="10" t="s">
        <v>9</v>
      </c>
      <c r="E15" s="10"/>
      <c r="F15" s="10" t="s">
        <v>3</v>
      </c>
      <c r="G15" s="10" t="s">
        <v>90</v>
      </c>
      <c r="H15" s="10" t="s">
        <v>91</v>
      </c>
    </row>
    <row r="16" spans="2:13" ht="15.75" x14ac:dyDescent="0.25">
      <c r="B16" s="16">
        <v>214</v>
      </c>
      <c r="C16" s="13">
        <v>1</v>
      </c>
      <c r="D16" s="13" t="str">
        <f>VLOOKUP($B16,'Mtg Entries'!$A$2:$I$300, 2)</f>
        <v>Isaac</v>
      </c>
      <c r="E16" s="13" t="str">
        <f>VLOOKUP($B16,'Mtg Entries'!$A$2:$I$300, 3)</f>
        <v>Hewer</v>
      </c>
      <c r="F16" s="13" t="str">
        <f>VLOOKUP($B16,'Mtg Entries'!$A$2:$I$300, 4)</f>
        <v>Gloucester AC</v>
      </c>
      <c r="G16" s="35">
        <v>13.2</v>
      </c>
      <c r="H16" s="13" t="str">
        <f>VLOOKUP($B16,'Mtg Entries'!$A$2:$I$300, 6)</f>
        <v>U15B</v>
      </c>
    </row>
    <row r="17" spans="2:9" ht="15.75" x14ac:dyDescent="0.25">
      <c r="B17" s="16">
        <v>222</v>
      </c>
      <c r="C17" s="13">
        <v>2</v>
      </c>
      <c r="D17" s="13" t="str">
        <f>VLOOKUP($B17,'Mtg Entries'!$A$2:$I$300, 2)</f>
        <v>Dan</v>
      </c>
      <c r="E17" s="13" t="str">
        <f>VLOOKUP($B17,'Mtg Entries'!$A$2:$I$300, 3)</f>
        <v>Webb</v>
      </c>
      <c r="F17" s="13" t="str">
        <f>VLOOKUP($B17,'Mtg Entries'!$A$2:$I$300, 4)</f>
        <v>Bristol &amp; West AC</v>
      </c>
      <c r="G17" s="35">
        <v>14.5</v>
      </c>
      <c r="H17" s="13" t="str">
        <f>VLOOKUP($B17,'Mtg Entries'!$A$2:$I$300, 6)</f>
        <v>U15B</v>
      </c>
    </row>
    <row r="18" spans="2:9" ht="15.75" x14ac:dyDescent="0.25">
      <c r="B18" s="16">
        <v>224</v>
      </c>
      <c r="C18" s="13">
        <v>3</v>
      </c>
      <c r="D18" s="13" t="str">
        <f>VLOOKUP($B18,'Mtg Entries'!$A$2:$I$300, 2)</f>
        <v>Tristan</v>
      </c>
      <c r="E18" s="13" t="str">
        <f>VLOOKUP($B18,'Mtg Entries'!$A$2:$I$300, 3)</f>
        <v>Wilkins</v>
      </c>
      <c r="F18" s="13" t="str">
        <f>VLOOKUP($B18,'Mtg Entries'!$A$2:$I$300, 4)</f>
        <v>Yate &amp; District AC</v>
      </c>
      <c r="G18" s="35">
        <v>14.8</v>
      </c>
      <c r="H18" s="13" t="str">
        <f>VLOOKUP($B18,'Mtg Entries'!$A$2:$I$300, 6)</f>
        <v>U15B</v>
      </c>
    </row>
    <row r="19" spans="2:9" ht="15.75" x14ac:dyDescent="0.25">
      <c r="B19" s="16">
        <v>211</v>
      </c>
      <c r="C19" s="13">
        <v>4</v>
      </c>
      <c r="D19" s="13" t="str">
        <f>VLOOKUP($B19,'Mtg Entries'!$A$2:$I$300, 2)</f>
        <v>Sidney</v>
      </c>
      <c r="E19" s="13" t="str">
        <f>VLOOKUP($B19,'Mtg Entries'!$A$2:$I$300, 3)</f>
        <v>Davis</v>
      </c>
      <c r="F19" s="13" t="str">
        <f>VLOOKUP($B19,'Mtg Entries'!$A$2:$I$300, 4)</f>
        <v>Westbury Harriers</v>
      </c>
      <c r="G19" s="35">
        <v>15.4</v>
      </c>
      <c r="H19" s="13" t="str">
        <f>VLOOKUP($B19,'Mtg Entries'!$A$2:$I$300, 6)</f>
        <v>U15B</v>
      </c>
    </row>
    <row r="20" spans="2:9" ht="15.75" x14ac:dyDescent="0.25">
      <c r="B20" s="16">
        <v>218</v>
      </c>
      <c r="C20" s="13">
        <v>5</v>
      </c>
      <c r="D20" s="13" t="str">
        <f>VLOOKUP($B20,'Mtg Entries'!$A$2:$I$300, 2)</f>
        <v>Tyee</v>
      </c>
      <c r="E20" s="13" t="str">
        <f>VLOOKUP($B20,'Mtg Entries'!$A$2:$I$300, 3)</f>
        <v>Mwangi</v>
      </c>
      <c r="F20" s="13" t="str">
        <f>VLOOKUP($B20,'Mtg Entries'!$A$2:$I$300, 4)</f>
        <v>Bristol &amp; West AC</v>
      </c>
      <c r="G20" s="35">
        <v>15.9</v>
      </c>
      <c r="H20" s="13" t="str">
        <f>VLOOKUP($B20,'Mtg Entries'!$A$2:$I$300, 6)</f>
        <v>U15B</v>
      </c>
      <c r="I20" s="26"/>
    </row>
    <row r="21" spans="2:9" ht="15.75" x14ac:dyDescent="0.25">
      <c r="B21" s="34"/>
      <c r="D21" s="13"/>
      <c r="E21" s="13"/>
      <c r="F21" s="13"/>
      <c r="G21" s="20"/>
      <c r="H21" s="13"/>
    </row>
    <row r="22" spans="2:9" ht="15.75" thickBot="1" x14ac:dyDescent="0.3">
      <c r="B22" s="11" t="s">
        <v>11</v>
      </c>
      <c r="C22" s="14" t="s">
        <v>463</v>
      </c>
      <c r="D22" s="11" t="s">
        <v>8</v>
      </c>
      <c r="E22" s="14" t="str">
        <f>$L$8</f>
        <v>U15B</v>
      </c>
      <c r="F22" s="39" t="str">
        <f>$J$5</f>
        <v>Avon/SGS Junior Open Meeting</v>
      </c>
      <c r="G22" s="39"/>
      <c r="H22" s="36"/>
    </row>
    <row r="23" spans="2:9" x14ac:dyDescent="0.25">
      <c r="C23"/>
    </row>
    <row r="24" spans="2:9" x14ac:dyDescent="0.25">
      <c r="B24" s="10" t="s">
        <v>0</v>
      </c>
      <c r="C24" s="10" t="s">
        <v>10</v>
      </c>
      <c r="D24" s="10" t="s">
        <v>9</v>
      </c>
      <c r="E24" s="10"/>
      <c r="F24" s="10" t="s">
        <v>3</v>
      </c>
      <c r="G24" s="10" t="s">
        <v>90</v>
      </c>
      <c r="H24" s="10" t="s">
        <v>91</v>
      </c>
    </row>
    <row r="25" spans="2:9" ht="15.75" x14ac:dyDescent="0.25">
      <c r="B25" s="16">
        <v>210</v>
      </c>
      <c r="C25" s="13">
        <v>1</v>
      </c>
      <c r="D25" s="13" t="str">
        <f>VLOOKUP($B25,'Mtg Entries'!$A$2:$I$300, 2)</f>
        <v>Brandon</v>
      </c>
      <c r="E25" s="13" t="str">
        <f>VLOOKUP($B25,'Mtg Entries'!$A$2:$I$300, 3)</f>
        <v>Bowen</v>
      </c>
      <c r="F25" s="13" t="str">
        <f>VLOOKUP($B25,'Mtg Entries'!$A$2:$I$300, 4)</f>
        <v>Bristol &amp; West AC</v>
      </c>
      <c r="G25" s="35">
        <v>13</v>
      </c>
      <c r="H25" s="13" t="str">
        <f>VLOOKUP($B25,'Mtg Entries'!$A$2:$I$300, 6)</f>
        <v>U15B</v>
      </c>
    </row>
    <row r="26" spans="2:9" ht="15.75" x14ac:dyDescent="0.25">
      <c r="B26" s="16">
        <v>220</v>
      </c>
      <c r="C26" s="13">
        <v>2</v>
      </c>
      <c r="D26" s="13" t="str">
        <f>VLOOKUP($B26,'Mtg Entries'!$A$2:$I$300, 2)</f>
        <v>Archie</v>
      </c>
      <c r="E26" s="13" t="str">
        <f>VLOOKUP($B26,'Mtg Entries'!$A$2:$I$300, 3)</f>
        <v>Paton</v>
      </c>
      <c r="F26" s="13" t="str">
        <f>VLOOKUP($B26,'Mtg Entries'!$A$2:$I$300, 4)</f>
        <v>SGS College Athletics Academy</v>
      </c>
      <c r="G26" s="35">
        <v>13.4</v>
      </c>
      <c r="H26" s="13" t="str">
        <f>VLOOKUP($B26,'Mtg Entries'!$A$2:$I$300, 6)</f>
        <v>U15B</v>
      </c>
    </row>
    <row r="27" spans="2:9" ht="15.75" x14ac:dyDescent="0.25">
      <c r="B27" s="16">
        <v>215</v>
      </c>
      <c r="C27" s="13">
        <v>3</v>
      </c>
      <c r="D27" s="13" t="str">
        <f>VLOOKUP($B27,'Mtg Entries'!$A$2:$I$300, 2)</f>
        <v>Excel</v>
      </c>
      <c r="E27" s="13" t="str">
        <f>VLOOKUP($B27,'Mtg Entries'!$A$2:$I$300, 3)</f>
        <v>Iwhiwhu</v>
      </c>
      <c r="F27" s="13" t="str">
        <f>VLOOKUP($B27,'Mtg Entries'!$A$2:$I$300, 4)</f>
        <v>Yate &amp; District AC</v>
      </c>
      <c r="G27" s="35">
        <v>13.6</v>
      </c>
      <c r="H27" s="13" t="str">
        <f>VLOOKUP($B27,'Mtg Entries'!$A$2:$I$300, 6)</f>
        <v>U15B</v>
      </c>
    </row>
    <row r="28" spans="2:9" ht="15.75" x14ac:dyDescent="0.25">
      <c r="B28" s="16">
        <v>213</v>
      </c>
      <c r="C28" s="13">
        <v>4</v>
      </c>
      <c r="D28" s="13" t="str">
        <f>VLOOKUP($B28,'Mtg Entries'!$A$2:$I$300, 2)</f>
        <v>Ethan</v>
      </c>
      <c r="E28" s="13" t="str">
        <f>VLOOKUP($B28,'Mtg Entries'!$A$2:$I$300, 3)</f>
        <v>Godfrey</v>
      </c>
      <c r="F28" s="13" t="str">
        <f>VLOOKUP($B28,'Mtg Entries'!$A$2:$I$300, 4)</f>
        <v>SGS College Athletics Academy</v>
      </c>
      <c r="G28" s="35">
        <v>14.2</v>
      </c>
      <c r="H28" s="13" t="str">
        <f>VLOOKUP($B28,'Mtg Entries'!$A$2:$I$300, 6)</f>
        <v>U15B</v>
      </c>
    </row>
    <row r="29" spans="2:9" ht="15.75" x14ac:dyDescent="0.25">
      <c r="B29" s="16">
        <v>212</v>
      </c>
      <c r="C29" s="13">
        <v>5</v>
      </c>
      <c r="D29" s="13" t="str">
        <f>VLOOKUP($B29,'Mtg Entries'!$A$2:$I$300, 2)</f>
        <v>Jenson</v>
      </c>
      <c r="E29" s="13" t="str">
        <f>VLOOKUP($B29,'Mtg Entries'!$A$2:$I$300, 3)</f>
        <v>Edge</v>
      </c>
      <c r="F29" s="13" t="str">
        <f>VLOOKUP($B29,'Mtg Entries'!$A$2:$I$300, 4)</f>
        <v>SGS College Athletics Academy</v>
      </c>
      <c r="G29" s="35">
        <v>14.6</v>
      </c>
      <c r="H29" s="13" t="str">
        <f>VLOOKUP($B29,'Mtg Entries'!$A$2:$I$300, 6)</f>
        <v>U15B</v>
      </c>
    </row>
    <row r="30" spans="2:9" ht="15.75" x14ac:dyDescent="0.25">
      <c r="B30" s="22"/>
      <c r="D30" s="13"/>
      <c r="E30" s="13"/>
      <c r="F30" s="13"/>
      <c r="G30" s="24"/>
      <c r="H30" s="13"/>
      <c r="I30" s="26"/>
    </row>
    <row r="32" spans="2:9" ht="15.75" thickBot="1" x14ac:dyDescent="0.3">
      <c r="B32" s="11" t="s">
        <v>11</v>
      </c>
      <c r="C32" s="14" t="s">
        <v>173</v>
      </c>
      <c r="D32" s="11" t="s">
        <v>8</v>
      </c>
      <c r="E32" s="14" t="str">
        <f>$L$7</f>
        <v>U15G</v>
      </c>
      <c r="F32" s="39" t="str">
        <f>$J$5</f>
        <v>Avon/SGS Junior Open Meeting</v>
      </c>
      <c r="G32" s="39"/>
      <c r="H32" s="36"/>
    </row>
    <row r="33" spans="2:9" x14ac:dyDescent="0.25">
      <c r="C33"/>
    </row>
    <row r="34" spans="2:9" x14ac:dyDescent="0.25">
      <c r="B34" s="10" t="s">
        <v>0</v>
      </c>
      <c r="C34" s="10" t="s">
        <v>10</v>
      </c>
      <c r="D34" s="10" t="s">
        <v>9</v>
      </c>
      <c r="E34" s="10"/>
      <c r="F34" s="10" t="s">
        <v>3</v>
      </c>
      <c r="G34" s="10" t="s">
        <v>90</v>
      </c>
      <c r="H34" s="10" t="s">
        <v>91</v>
      </c>
    </row>
    <row r="35" spans="2:9" x14ac:dyDescent="0.25">
      <c r="B35" s="9">
        <v>197</v>
      </c>
      <c r="C35" s="13">
        <v>1</v>
      </c>
      <c r="D35" s="13" t="str">
        <f>VLOOKUP($B35,'Mtg Entries'!$A$2:$I$300, 2)</f>
        <v>Charlotte</v>
      </c>
      <c r="E35" s="13" t="str">
        <f>VLOOKUP($B35,'Mtg Entries'!$A$2:$I$300, 3)</f>
        <v>Bell</v>
      </c>
      <c r="F35" s="13" t="str">
        <f>VLOOKUP($B35,'Mtg Entries'!$A$2:$I$300, 4)</f>
        <v>Stroud &amp; District AC</v>
      </c>
      <c r="G35" s="35">
        <v>46.7</v>
      </c>
      <c r="H35" s="13" t="str">
        <f>VLOOKUP($B35,'Mtg Entries'!$A$2:$I$300, 6)</f>
        <v>U15G</v>
      </c>
    </row>
    <row r="36" spans="2:9" ht="15.75" x14ac:dyDescent="0.25">
      <c r="B36" s="16">
        <v>206</v>
      </c>
      <c r="C36" s="13">
        <v>2</v>
      </c>
      <c r="D36" s="13" t="str">
        <f>VLOOKUP($B36,'Mtg Entries'!$A$2:$I$300, 2)</f>
        <v>Imogen</v>
      </c>
      <c r="E36" s="13" t="str">
        <f>VLOOKUP($B36,'Mtg Entries'!$A$2:$I$300, 3)</f>
        <v>Sparrow</v>
      </c>
      <c r="F36" s="13" t="str">
        <f>VLOOKUP($B36,'Mtg Entries'!$A$2:$I$300, 4)</f>
        <v>Bristol &amp; West AC</v>
      </c>
      <c r="G36" s="35">
        <v>48.3</v>
      </c>
      <c r="H36" s="13" t="str">
        <f>VLOOKUP($B36,'Mtg Entries'!$A$2:$I$300, 6)</f>
        <v>U15G</v>
      </c>
    </row>
    <row r="37" spans="2:9" ht="15.75" x14ac:dyDescent="0.25">
      <c r="B37" s="16">
        <v>198</v>
      </c>
      <c r="C37" s="13">
        <v>3</v>
      </c>
      <c r="D37" s="13" t="str">
        <f>VLOOKUP($B37,'Mtg Entries'!$A$2:$I$300, 2)</f>
        <v>Mairi</v>
      </c>
      <c r="E37" s="13" t="str">
        <f>VLOOKUP($B37,'Mtg Entries'!$A$2:$I$300, 3)</f>
        <v>Carver Brown</v>
      </c>
      <c r="F37" s="13" t="str">
        <f>VLOOKUP($B37,'Mtg Entries'!$A$2:$I$300, 4)</f>
        <v>Bristol &amp; West AC</v>
      </c>
      <c r="G37" s="35">
        <v>49.1</v>
      </c>
      <c r="H37" s="13" t="str">
        <f>VLOOKUP($B37,'Mtg Entries'!$A$2:$I$300, 6)</f>
        <v>U15G</v>
      </c>
    </row>
    <row r="38" spans="2:9" ht="15.75" x14ac:dyDescent="0.25">
      <c r="B38" s="16">
        <v>207</v>
      </c>
      <c r="C38" s="13">
        <v>4</v>
      </c>
      <c r="D38" s="13" t="str">
        <f>VLOOKUP($B38,'Mtg Entries'!$A$2:$I$300, 2)</f>
        <v>Jennie</v>
      </c>
      <c r="E38" s="13" t="str">
        <f>VLOOKUP($B38,'Mtg Entries'!$A$2:$I$300, 3)</f>
        <v>Swainston</v>
      </c>
      <c r="F38" s="13" t="str">
        <f>VLOOKUP($B38,'Mtg Entries'!$A$2:$I$300, 4)</f>
        <v>SGS College Athletics Academy</v>
      </c>
      <c r="G38" s="35">
        <v>53.1</v>
      </c>
      <c r="H38" s="13" t="str">
        <f>VLOOKUP($B38,'Mtg Entries'!$A$2:$I$300, 6)</f>
        <v>U15G</v>
      </c>
    </row>
    <row r="39" spans="2:9" ht="15.75" x14ac:dyDescent="0.25">
      <c r="B39" s="16">
        <v>195</v>
      </c>
      <c r="C39" s="13">
        <v>5</v>
      </c>
      <c r="D39" s="13" t="str">
        <f>VLOOKUP($B39,'Mtg Entries'!$A$2:$I$300, 2)</f>
        <v>Lily</v>
      </c>
      <c r="E39" s="13" t="str">
        <f>VLOOKUP($B39,'Mtg Entries'!$A$2:$I$300, 3)</f>
        <v>Adams</v>
      </c>
      <c r="F39" s="13" t="str">
        <f>VLOOKUP($B39,'Mtg Entries'!$A$2:$I$300, 4)</f>
        <v>SGS College Athletics Academy</v>
      </c>
      <c r="G39" s="35">
        <v>56.9</v>
      </c>
      <c r="H39" s="13" t="str">
        <f>VLOOKUP($B39,'Mtg Entries'!$A$2:$I$300, 6)</f>
        <v>U15G</v>
      </c>
      <c r="I39" s="26"/>
    </row>
    <row r="41" spans="2:9" ht="15.75" thickBot="1" x14ac:dyDescent="0.3">
      <c r="B41" s="11" t="s">
        <v>11</v>
      </c>
      <c r="C41" s="14" t="s">
        <v>173</v>
      </c>
      <c r="D41" s="11" t="s">
        <v>8</v>
      </c>
      <c r="E41" s="14" t="str">
        <f>$L$8</f>
        <v>U15B</v>
      </c>
      <c r="F41" s="39" t="str">
        <f>$J$5</f>
        <v>Avon/SGS Junior Open Meeting</v>
      </c>
      <c r="G41" s="39"/>
      <c r="H41" s="36"/>
    </row>
    <row r="42" spans="2:9" x14ac:dyDescent="0.25">
      <c r="C42"/>
    </row>
    <row r="43" spans="2:9" x14ac:dyDescent="0.25">
      <c r="B43" s="10" t="s">
        <v>0</v>
      </c>
      <c r="C43" s="10" t="s">
        <v>10</v>
      </c>
      <c r="D43" s="10" t="s">
        <v>9</v>
      </c>
      <c r="E43" s="10"/>
      <c r="F43" s="10" t="s">
        <v>3</v>
      </c>
      <c r="G43" s="10" t="s">
        <v>90</v>
      </c>
      <c r="H43" s="10" t="s">
        <v>91</v>
      </c>
    </row>
    <row r="44" spans="2:9" x14ac:dyDescent="0.25">
      <c r="B44" s="9">
        <v>223</v>
      </c>
      <c r="C44" s="13">
        <v>1</v>
      </c>
      <c r="D44" s="13" t="str">
        <f>VLOOKUP($B44,'Mtg Entries'!$A$2:$I$300, 2)</f>
        <v>Lucas</v>
      </c>
      <c r="E44" s="13" t="str">
        <f>VLOOKUP($B44,'Mtg Entries'!$A$2:$I$300, 3)</f>
        <v>West</v>
      </c>
      <c r="F44" s="13" t="str">
        <f>VLOOKUP($B44,'Mtg Entries'!$A$2:$I$300, 4)</f>
        <v>Cheltenham and County Harriers</v>
      </c>
      <c r="G44" s="35">
        <v>40.6</v>
      </c>
      <c r="H44" s="13" t="str">
        <f>VLOOKUP($B44,'Mtg Entries'!$A$2:$I$300, 6)</f>
        <v>U15B</v>
      </c>
    </row>
    <row r="45" spans="2:9" x14ac:dyDescent="0.25">
      <c r="B45" s="9">
        <v>214</v>
      </c>
      <c r="C45" s="13">
        <v>2</v>
      </c>
      <c r="D45" s="13" t="str">
        <f>VLOOKUP($B45,'Mtg Entries'!$A$2:$I$300, 2)</f>
        <v>Isaac</v>
      </c>
      <c r="E45" s="13" t="str">
        <f>VLOOKUP($B45,'Mtg Entries'!$A$2:$I$300, 3)</f>
        <v>Hewer</v>
      </c>
      <c r="F45" s="13" t="str">
        <f>VLOOKUP($B45,'Mtg Entries'!$A$2:$I$300, 4)</f>
        <v>Gloucester AC</v>
      </c>
      <c r="G45" s="35">
        <v>41.5</v>
      </c>
      <c r="H45" s="13" t="str">
        <f>VLOOKUP($B45,'Mtg Entries'!$A$2:$I$300, 6)</f>
        <v>U15B</v>
      </c>
    </row>
    <row r="46" spans="2:9" ht="15.75" x14ac:dyDescent="0.25">
      <c r="B46" s="16">
        <v>220</v>
      </c>
      <c r="C46" s="13">
        <v>3</v>
      </c>
      <c r="D46" s="13" t="str">
        <f>VLOOKUP($B46,'Mtg Entries'!$A$2:$I$300, 2)</f>
        <v>Archie</v>
      </c>
      <c r="E46" s="13" t="str">
        <f>VLOOKUP($B46,'Mtg Entries'!$A$2:$I$300, 3)</f>
        <v>Paton</v>
      </c>
      <c r="F46" s="13" t="str">
        <f>VLOOKUP($B46,'Mtg Entries'!$A$2:$I$300, 4)</f>
        <v>SGS College Athletics Academy</v>
      </c>
      <c r="G46" s="35">
        <v>42.2</v>
      </c>
      <c r="H46" s="13" t="str">
        <f>VLOOKUP($B46,'Mtg Entries'!$A$2:$I$300, 6)</f>
        <v>U15B</v>
      </c>
    </row>
    <row r="47" spans="2:9" x14ac:dyDescent="0.25">
      <c r="B47" s="9">
        <v>215</v>
      </c>
      <c r="C47" s="13">
        <v>4</v>
      </c>
      <c r="D47" s="13" t="str">
        <f>VLOOKUP($B47,'Mtg Entries'!$A$2:$I$300, 2)</f>
        <v>Excel</v>
      </c>
      <c r="E47" s="13" t="str">
        <f>VLOOKUP($B47,'Mtg Entries'!$A$2:$I$300, 3)</f>
        <v>Iwhiwhu</v>
      </c>
      <c r="F47" s="13" t="str">
        <f>VLOOKUP($B47,'Mtg Entries'!$A$2:$I$300, 4)</f>
        <v>Yate &amp; District AC</v>
      </c>
      <c r="G47" s="35">
        <v>42.8</v>
      </c>
      <c r="H47" s="13" t="str">
        <f>VLOOKUP($B47,'Mtg Entries'!$A$2:$I$300, 6)</f>
        <v>U15B</v>
      </c>
    </row>
    <row r="48" spans="2:9" x14ac:dyDescent="0.25">
      <c r="B48" s="9">
        <v>221</v>
      </c>
      <c r="C48" s="13">
        <v>5</v>
      </c>
      <c r="D48" s="13" t="str">
        <f>VLOOKUP($B48,'Mtg Entries'!$A$2:$I$300, 2)</f>
        <v>Cameron</v>
      </c>
      <c r="E48" s="13" t="str">
        <f>VLOOKUP($B48,'Mtg Entries'!$A$2:$I$300, 3)</f>
        <v>Robertson</v>
      </c>
      <c r="F48" s="13" t="str">
        <f>VLOOKUP($B48,'Mtg Entries'!$A$2:$I$300, 4)</f>
        <v>SGS College Athletics Academy</v>
      </c>
      <c r="G48" s="35">
        <v>46</v>
      </c>
      <c r="H48" s="13" t="str">
        <f>VLOOKUP($B48,'Mtg Entries'!$A$2:$I$300, 6)</f>
        <v>U15B</v>
      </c>
    </row>
    <row r="49" spans="2:8" x14ac:dyDescent="0.25">
      <c r="B49" s="13"/>
      <c r="D49" s="13"/>
      <c r="E49" s="13"/>
      <c r="F49" s="13"/>
      <c r="G49" s="20"/>
      <c r="H49" s="13"/>
    </row>
    <row r="50" spans="2:8" ht="15.75" thickBot="1" x14ac:dyDescent="0.3">
      <c r="B50" s="11" t="s">
        <v>11</v>
      </c>
      <c r="C50" s="14" t="s">
        <v>112</v>
      </c>
      <c r="D50" s="11" t="s">
        <v>8</v>
      </c>
      <c r="E50" s="14" t="str">
        <f>$L$7</f>
        <v>U15G</v>
      </c>
      <c r="F50" s="39" t="str">
        <f>$J$5</f>
        <v>Avon/SGS Junior Open Meeting</v>
      </c>
      <c r="G50" s="39"/>
      <c r="H50" s="29"/>
    </row>
    <row r="51" spans="2:8" x14ac:dyDescent="0.25">
      <c r="C51"/>
    </row>
    <row r="52" spans="2:8" x14ac:dyDescent="0.25">
      <c r="B52" s="10" t="s">
        <v>0</v>
      </c>
      <c r="C52" s="10" t="s">
        <v>10</v>
      </c>
      <c r="D52" s="10" t="s">
        <v>9</v>
      </c>
      <c r="E52" s="10"/>
      <c r="F52" s="10" t="s">
        <v>3</v>
      </c>
      <c r="G52" s="10" t="s">
        <v>90</v>
      </c>
      <c r="H52" s="10" t="s">
        <v>91</v>
      </c>
    </row>
    <row r="53" spans="2:8" ht="15.75" x14ac:dyDescent="0.25">
      <c r="B53" s="16">
        <v>205</v>
      </c>
      <c r="C53" s="13">
        <v>1</v>
      </c>
      <c r="D53" s="13" t="str">
        <f>VLOOKUP($B53,'Mtg Entries'!$A$2:$I$300, 2)</f>
        <v>Gabriela</v>
      </c>
      <c r="E53" s="13" t="str">
        <f>VLOOKUP($B53,'Mtg Entries'!$A$2:$I$300, 3)</f>
        <v>Ritter Sherratt</v>
      </c>
      <c r="F53" s="13" t="str">
        <f>VLOOKUP($B53,'Mtg Entries'!$A$2:$I$300, 4)</f>
        <v>Bristol &amp; West AC</v>
      </c>
      <c r="G53" s="9" t="s">
        <v>494</v>
      </c>
      <c r="H53" s="13" t="str">
        <f>VLOOKUP($B53,'Mtg Entries'!$A$2:$I$300, 6)</f>
        <v>U15G</v>
      </c>
    </row>
    <row r="54" spans="2:8" ht="15.75" x14ac:dyDescent="0.25">
      <c r="B54" s="16">
        <v>198</v>
      </c>
      <c r="C54" s="13">
        <v>2</v>
      </c>
      <c r="D54" s="13" t="str">
        <f>VLOOKUP($B54,'Mtg Entries'!$A$2:$I$300, 2)</f>
        <v>Mairi</v>
      </c>
      <c r="E54" s="13" t="str">
        <f>VLOOKUP($B54,'Mtg Entries'!$A$2:$I$300, 3)</f>
        <v>Carver Brown</v>
      </c>
      <c r="F54" s="13" t="str">
        <f>VLOOKUP($B54,'Mtg Entries'!$A$2:$I$300, 4)</f>
        <v>Bristol &amp; West AC</v>
      </c>
      <c r="G54" s="8" t="s">
        <v>495</v>
      </c>
      <c r="H54" s="13" t="str">
        <f>VLOOKUP($B54,'Mtg Entries'!$A$2:$I$300, 6)</f>
        <v>U15G</v>
      </c>
    </row>
    <row r="55" spans="2:8" ht="15.75" x14ac:dyDescent="0.25">
      <c r="B55" s="16">
        <v>200</v>
      </c>
      <c r="C55" s="13">
        <v>3</v>
      </c>
      <c r="D55" s="13" t="str">
        <f>VLOOKUP($B55,'Mtg Entries'!$A$2:$I$300, 2)</f>
        <v>Holly</v>
      </c>
      <c r="E55" s="13" t="str">
        <f>VLOOKUP($B55,'Mtg Entries'!$A$2:$I$300, 3)</f>
        <v>Harvie-Pullin</v>
      </c>
      <c r="F55" s="13" t="str">
        <f>VLOOKUP($B55,'Mtg Entries'!$A$2:$I$300, 4)</f>
        <v>Yate &amp; District AC</v>
      </c>
      <c r="G55" s="8" t="s">
        <v>496</v>
      </c>
      <c r="H55" s="13" t="str">
        <f>VLOOKUP($B55,'Mtg Entries'!$A$2:$I$300, 6)</f>
        <v>U15G</v>
      </c>
    </row>
    <row r="56" spans="2:8" ht="15.75" x14ac:dyDescent="0.25">
      <c r="B56" s="16">
        <v>204</v>
      </c>
      <c r="C56" s="13">
        <v>4</v>
      </c>
      <c r="D56" s="13" t="str">
        <f>VLOOKUP($B56,'Mtg Entries'!$A$2:$I$300, 2)</f>
        <v>Millie</v>
      </c>
      <c r="E56" s="13" t="str">
        <f>VLOOKUP($B56,'Mtg Entries'!$A$2:$I$300, 3)</f>
        <v>Pope</v>
      </c>
      <c r="F56" s="13" t="str">
        <f>VLOOKUP($B56,'Mtg Entries'!$A$2:$I$300, 4)</f>
        <v>Bristol &amp; West AC</v>
      </c>
      <c r="G56" s="8" t="s">
        <v>497</v>
      </c>
      <c r="H56" s="13" t="str">
        <f>VLOOKUP($B56,'Mtg Entries'!$A$2:$I$300, 6)</f>
        <v>U15G</v>
      </c>
    </row>
    <row r="57" spans="2:8" ht="15.75" x14ac:dyDescent="0.25">
      <c r="B57" s="16">
        <v>208</v>
      </c>
      <c r="C57" s="13">
        <v>5</v>
      </c>
      <c r="D57" s="13" t="str">
        <f>VLOOKUP($B57,'Mtg Entries'!$A$2:$I$300, 2)</f>
        <v>Elsa</v>
      </c>
      <c r="E57" s="13" t="str">
        <f>VLOOKUP($B57,'Mtg Entries'!$A$2:$I$300, 3)</f>
        <v>Walsh</v>
      </c>
      <c r="F57" s="13" t="str">
        <f>VLOOKUP($B57,'Mtg Entries'!$A$2:$I$300, 4)</f>
        <v>SGS College Athletics Academy</v>
      </c>
      <c r="G57" s="8" t="s">
        <v>498</v>
      </c>
      <c r="H57" s="13" t="str">
        <f>VLOOKUP($B57,'Mtg Entries'!$A$2:$I$300, 6)</f>
        <v>U15G</v>
      </c>
    </row>
    <row r="59" spans="2:8" ht="15.75" thickBot="1" x14ac:dyDescent="0.3">
      <c r="B59" s="11" t="s">
        <v>11</v>
      </c>
      <c r="C59" s="14" t="s">
        <v>112</v>
      </c>
      <c r="D59" s="11" t="s">
        <v>8</v>
      </c>
      <c r="E59" s="14" t="str">
        <f>$L$8</f>
        <v>U15B</v>
      </c>
      <c r="F59" s="39" t="str">
        <f>$J$5</f>
        <v>Avon/SGS Junior Open Meeting</v>
      </c>
      <c r="G59" s="39"/>
      <c r="H59" s="29"/>
    </row>
    <row r="60" spans="2:8" x14ac:dyDescent="0.25">
      <c r="C60"/>
    </row>
    <row r="61" spans="2:8" x14ac:dyDescent="0.25">
      <c r="B61" s="10" t="s">
        <v>0</v>
      </c>
      <c r="C61" s="10" t="s">
        <v>10</v>
      </c>
      <c r="D61" s="10" t="s">
        <v>9</v>
      </c>
      <c r="E61" s="10"/>
      <c r="F61" s="10" t="s">
        <v>3</v>
      </c>
      <c r="G61" s="10" t="s">
        <v>90</v>
      </c>
      <c r="H61" s="10" t="s">
        <v>91</v>
      </c>
    </row>
    <row r="62" spans="2:8" ht="15.75" x14ac:dyDescent="0.25">
      <c r="B62" s="16">
        <v>219</v>
      </c>
      <c r="C62" s="13">
        <v>1</v>
      </c>
      <c r="D62" s="13" t="str">
        <f>VLOOKUP($B62,'Mtg Entries'!$A$2:$I$300, 2)</f>
        <v>Vince</v>
      </c>
      <c r="E62" s="13" t="str">
        <f>VLOOKUP($B62,'Mtg Entries'!$A$2:$I$300, 3)</f>
        <v>Nagy-Kovacs</v>
      </c>
      <c r="F62" s="13">
        <f>VLOOKUP($B62,'Mtg Entries'!$A$2:$I$300, 4)</f>
        <v>0</v>
      </c>
      <c r="G62" s="8" t="s">
        <v>499</v>
      </c>
      <c r="H62" s="13" t="str">
        <f>VLOOKUP($B62,'Mtg Entries'!$A$2:$I$300, 6)</f>
        <v>U15B</v>
      </c>
    </row>
    <row r="63" spans="2:8" ht="15.75" x14ac:dyDescent="0.25">
      <c r="B63" s="16">
        <v>217</v>
      </c>
      <c r="C63" s="13">
        <v>2</v>
      </c>
      <c r="D63" s="13" t="str">
        <f>VLOOKUP($B63,'Mtg Entries'!$A$2:$I$300, 2)</f>
        <v>Max</v>
      </c>
      <c r="E63" s="13" t="str">
        <f>VLOOKUP($B63,'Mtg Entries'!$A$2:$I$300, 3)</f>
        <v>Mckinstry</v>
      </c>
      <c r="F63" s="13" t="str">
        <f>VLOOKUP($B63,'Mtg Entries'!$A$2:$I$300, 4)</f>
        <v>Bristol &amp; West AC</v>
      </c>
      <c r="G63" s="8" t="s">
        <v>500</v>
      </c>
      <c r="H63" s="13" t="str">
        <f>VLOOKUP($B63,'Mtg Entries'!$A$2:$I$300, 6)</f>
        <v>U15B</v>
      </c>
    </row>
    <row r="64" spans="2:8" ht="15.75" x14ac:dyDescent="0.25">
      <c r="B64" s="16">
        <v>223</v>
      </c>
      <c r="C64" s="13">
        <v>3</v>
      </c>
      <c r="D64" s="13" t="str">
        <f>VLOOKUP($B64,'Mtg Entries'!$A$2:$I$300, 2)</f>
        <v>Lucas</v>
      </c>
      <c r="E64" s="13" t="str">
        <f>VLOOKUP($B64,'Mtg Entries'!$A$2:$I$300, 3)</f>
        <v>West</v>
      </c>
      <c r="F64" s="13" t="str">
        <f>VLOOKUP($B64,'Mtg Entries'!$A$2:$I$300, 4)</f>
        <v>Cheltenham and County Harriers</v>
      </c>
      <c r="G64" s="8" t="s">
        <v>501</v>
      </c>
      <c r="H64" s="13" t="str">
        <f>VLOOKUP($B64,'Mtg Entries'!$A$2:$I$300, 6)</f>
        <v>U15B</v>
      </c>
    </row>
    <row r="65" spans="2:8" x14ac:dyDescent="0.25">
      <c r="B65" s="9">
        <v>221</v>
      </c>
      <c r="C65" s="13">
        <v>4</v>
      </c>
      <c r="D65" s="13" t="str">
        <f>VLOOKUP($B65,'Mtg Entries'!$A$2:$I$300, 2)</f>
        <v>Cameron</v>
      </c>
      <c r="E65" s="13" t="str">
        <f>VLOOKUP($B65,'Mtg Entries'!$A$2:$I$300, 3)</f>
        <v>Robertson</v>
      </c>
      <c r="F65" s="13" t="str">
        <f>VLOOKUP($B65,'Mtg Entries'!$A$2:$I$300, 4)</f>
        <v>SGS College Athletics Academy</v>
      </c>
      <c r="G65" s="8" t="s">
        <v>502</v>
      </c>
      <c r="H65" s="13" t="str">
        <f>VLOOKUP($B65,'Mtg Entries'!$A$2:$I$300, 6)</f>
        <v>U15B</v>
      </c>
    </row>
    <row r="66" spans="2:8" ht="15.75" x14ac:dyDescent="0.25">
      <c r="B66" s="16">
        <v>212</v>
      </c>
      <c r="C66" s="13">
        <v>5</v>
      </c>
      <c r="D66" s="13" t="str">
        <f>VLOOKUP($B66,'Mtg Entries'!$A$2:$I$300, 2)</f>
        <v>Jenson</v>
      </c>
      <c r="E66" s="13" t="str">
        <f>VLOOKUP($B66,'Mtg Entries'!$A$2:$I$300, 3)</f>
        <v>Edge</v>
      </c>
      <c r="F66" s="13" t="str">
        <f>VLOOKUP($B66,'Mtg Entries'!$A$2:$I$300, 4)</f>
        <v>SGS College Athletics Academy</v>
      </c>
      <c r="G66" s="8" t="s">
        <v>477</v>
      </c>
      <c r="H66" s="13" t="str">
        <f>VLOOKUP($B66,'Mtg Entries'!$A$2:$I$300, 6)</f>
        <v>U15B</v>
      </c>
    </row>
    <row r="67" spans="2:8" ht="15.75" x14ac:dyDescent="0.25">
      <c r="B67" s="16">
        <v>209</v>
      </c>
      <c r="C67" s="13">
        <v>6</v>
      </c>
      <c r="D67" s="13" t="str">
        <f>VLOOKUP($B67,'Mtg Entries'!$A$2:$I$300, 2)</f>
        <v>Marley</v>
      </c>
      <c r="E67" s="13" t="str">
        <f>VLOOKUP($B67,'Mtg Entries'!$A$2:$I$300, 3)</f>
        <v>Adams</v>
      </c>
      <c r="F67" s="13" t="str">
        <f>VLOOKUP($B67,'Mtg Entries'!$A$2:$I$300, 4)</f>
        <v>Team Bath Athletic Club</v>
      </c>
      <c r="G67" s="8" t="s">
        <v>503</v>
      </c>
      <c r="H67" s="13" t="str">
        <f>VLOOKUP($B67,'Mtg Entries'!$A$2:$I$300, 6)</f>
        <v>U15B</v>
      </c>
    </row>
    <row r="68" spans="2:8" ht="15.75" x14ac:dyDescent="0.25">
      <c r="B68" s="16">
        <v>211</v>
      </c>
      <c r="C68" s="13">
        <v>7</v>
      </c>
      <c r="D68" s="13" t="str">
        <f>VLOOKUP($B68,'Mtg Entries'!$A$2:$I$300, 2)</f>
        <v>Sidney</v>
      </c>
      <c r="E68" s="13" t="str">
        <f>VLOOKUP($B68,'Mtg Entries'!$A$2:$I$300, 3)</f>
        <v>Davis</v>
      </c>
      <c r="F68" s="13" t="str">
        <f>VLOOKUP($B68,'Mtg Entries'!$A$2:$I$300, 4)</f>
        <v>Westbury Harriers</v>
      </c>
      <c r="G68" s="8" t="s">
        <v>504</v>
      </c>
      <c r="H68" s="13" t="str">
        <f>VLOOKUP($B68,'Mtg Entries'!$A$2:$I$300, 6)</f>
        <v>U15B</v>
      </c>
    </row>
    <row r="78" spans="2:8" x14ac:dyDescent="0.25">
      <c r="C78"/>
    </row>
    <row r="107" spans="9:9" x14ac:dyDescent="0.25">
      <c r="I107" s="30"/>
    </row>
  </sheetData>
  <mergeCells count="7">
    <mergeCell ref="F2:G2"/>
    <mergeCell ref="F59:G59"/>
    <mergeCell ref="F13:G13"/>
    <mergeCell ref="F32:G32"/>
    <mergeCell ref="F41:G41"/>
    <mergeCell ref="F50:G50"/>
    <mergeCell ref="F22:G22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6"/>
  <sheetViews>
    <sheetView topLeftCell="A29" workbookViewId="0">
      <selection activeCell="B43" sqref="B43"/>
    </sheetView>
  </sheetViews>
  <sheetFormatPr defaultRowHeight="15" x14ac:dyDescent="0.25"/>
  <cols>
    <col min="3" max="3" width="13.140625" style="13" customWidth="1"/>
    <col min="4" max="4" width="16" customWidth="1"/>
    <col min="5" max="5" width="19.7109375" customWidth="1"/>
    <col min="6" max="6" width="30.140625" customWidth="1"/>
  </cols>
  <sheetData>
    <row r="2" spans="2:13" ht="15.75" thickBot="1" x14ac:dyDescent="0.3">
      <c r="B2" s="11" t="s">
        <v>11</v>
      </c>
      <c r="C2" s="14" t="s">
        <v>171</v>
      </c>
      <c r="D2" s="11" t="s">
        <v>8</v>
      </c>
      <c r="E2" s="14" t="str">
        <f>$L$7</f>
        <v>U17W</v>
      </c>
      <c r="F2" s="39" t="str">
        <f>$J$5</f>
        <v>Avon/SGS Junior Open Meeting</v>
      </c>
      <c r="G2" s="39"/>
      <c r="H2" s="36"/>
      <c r="L2" s="2"/>
      <c r="M2" t="s">
        <v>12</v>
      </c>
    </row>
    <row r="3" spans="2:13" x14ac:dyDescent="0.25">
      <c r="C3"/>
      <c r="M3" t="s">
        <v>113</v>
      </c>
    </row>
    <row r="4" spans="2:13" x14ac:dyDescent="0.25">
      <c r="B4" s="10" t="s">
        <v>0</v>
      </c>
      <c r="C4" s="10" t="s">
        <v>10</v>
      </c>
      <c r="D4" s="10" t="s">
        <v>9</v>
      </c>
      <c r="E4" s="10"/>
      <c r="F4" s="10" t="s">
        <v>3</v>
      </c>
      <c r="G4" s="10" t="s">
        <v>90</v>
      </c>
      <c r="H4" s="10" t="s">
        <v>91</v>
      </c>
    </row>
    <row r="5" spans="2:13" ht="15.75" x14ac:dyDescent="0.25">
      <c r="B5" s="16">
        <v>230</v>
      </c>
      <c r="C5" s="13">
        <v>1</v>
      </c>
      <c r="D5" s="13" t="str">
        <f>VLOOKUP($B5,'Mtg Entries'!$A$2:$I$300, 2)</f>
        <v>Rula</v>
      </c>
      <c r="E5" s="13" t="str">
        <f>VLOOKUP($B5,'Mtg Entries'!$A$2:$I$300, 3)</f>
        <v>Francis</v>
      </c>
      <c r="F5" s="13" t="str">
        <f>VLOOKUP($B5,'Mtg Entries'!$A$2:$I$300, 4)</f>
        <v>Bristol &amp; West AC</v>
      </c>
      <c r="G5" s="35">
        <v>14.3</v>
      </c>
      <c r="H5" s="13" t="str">
        <f>VLOOKUP($B5,'Mtg Entries'!$A$2:$I$300, 6)</f>
        <v>U17W</v>
      </c>
      <c r="J5" t="s">
        <v>116</v>
      </c>
    </row>
    <row r="6" spans="2:13" ht="15.75" x14ac:dyDescent="0.25">
      <c r="B6" s="16">
        <v>231</v>
      </c>
      <c r="C6" s="13">
        <v>2</v>
      </c>
      <c r="D6" s="13" t="str">
        <f>VLOOKUP($B6,'Mtg Entries'!$A$2:$I$300, 2)</f>
        <v>Fleur</v>
      </c>
      <c r="E6" s="13" t="str">
        <f>VLOOKUP($B6,'Mtg Entries'!$A$2:$I$300, 3)</f>
        <v>Grey</v>
      </c>
      <c r="F6" s="13" t="str">
        <f>VLOOKUP($B6,'Mtg Entries'!$A$2:$I$300, 4)</f>
        <v>Yate &amp; District AC</v>
      </c>
      <c r="G6" s="35">
        <v>15.8</v>
      </c>
      <c r="H6" s="13" t="str">
        <f>VLOOKUP($B6,'Mtg Entries'!$A$2:$I$300, 6)</f>
        <v>U17W</v>
      </c>
    </row>
    <row r="7" spans="2:13" ht="15.75" x14ac:dyDescent="0.25">
      <c r="B7" s="34"/>
      <c r="D7" s="13"/>
      <c r="E7" s="13"/>
      <c r="F7" s="13"/>
      <c r="G7" s="38"/>
      <c r="H7" s="13"/>
      <c r="J7" t="s">
        <v>111</v>
      </c>
      <c r="L7" t="s">
        <v>114</v>
      </c>
    </row>
    <row r="8" spans="2:13" ht="15.75" thickBot="1" x14ac:dyDescent="0.3">
      <c r="B8" s="11" t="s">
        <v>11</v>
      </c>
      <c r="C8" s="14" t="s">
        <v>463</v>
      </c>
      <c r="D8" s="11" t="s">
        <v>8</v>
      </c>
      <c r="E8" s="14" t="str">
        <f>$L$8</f>
        <v>U17M</v>
      </c>
      <c r="F8" s="39" t="str">
        <f>$J$5</f>
        <v>Avon/SGS Junior Open Meeting</v>
      </c>
      <c r="G8" s="39"/>
      <c r="H8" s="37"/>
      <c r="L8" t="s">
        <v>108</v>
      </c>
    </row>
    <row r="9" spans="2:13" x14ac:dyDescent="0.25">
      <c r="C9"/>
    </row>
    <row r="10" spans="2:13" x14ac:dyDescent="0.25">
      <c r="B10" s="10" t="s">
        <v>0</v>
      </c>
      <c r="C10" s="10" t="s">
        <v>10</v>
      </c>
      <c r="D10" s="10" t="s">
        <v>9</v>
      </c>
      <c r="E10" s="10"/>
      <c r="F10" s="10" t="s">
        <v>3</v>
      </c>
      <c r="G10" s="10" t="s">
        <v>90</v>
      </c>
      <c r="H10" s="10" t="s">
        <v>91</v>
      </c>
    </row>
    <row r="11" spans="2:13" ht="15.75" x14ac:dyDescent="0.25">
      <c r="B11" s="16">
        <v>251</v>
      </c>
      <c r="C11" s="13">
        <v>1</v>
      </c>
      <c r="D11" s="13" t="str">
        <f>VLOOKUP($B11,'Mtg Entries'!$A$2:$I$300, 2)</f>
        <v>Zack</v>
      </c>
      <c r="E11" s="13" t="str">
        <f>VLOOKUP($B11,'Mtg Entries'!$A$2:$I$300, 3)</f>
        <v>Wigginton</v>
      </c>
      <c r="F11" s="13" t="str">
        <f>VLOOKUP($B11,'Mtg Entries'!$A$2:$I$300, 4)</f>
        <v>Yate &amp; District AC</v>
      </c>
      <c r="G11" s="35">
        <v>12.3</v>
      </c>
      <c r="H11" s="13" t="str">
        <f>VLOOKUP($B11,'Mtg Entries'!$A$2:$I$300, 6)</f>
        <v>U17M</v>
      </c>
    </row>
    <row r="12" spans="2:13" ht="15.75" x14ac:dyDescent="0.25">
      <c r="B12" s="16">
        <v>245</v>
      </c>
      <c r="C12" s="13">
        <v>2</v>
      </c>
      <c r="D12" s="13" t="str">
        <f>VLOOKUP($B12,'Mtg Entries'!$A$2:$I$300, 2)</f>
        <v>Jordan</v>
      </c>
      <c r="E12" s="13" t="str">
        <f>VLOOKUP($B12,'Mtg Entries'!$A$2:$I$300, 3)</f>
        <v>Iwhiwhu</v>
      </c>
      <c r="F12" s="13" t="str">
        <f>VLOOKUP($B12,'Mtg Entries'!$A$2:$I$300, 4)</f>
        <v>Yate &amp; District AC</v>
      </c>
      <c r="G12" s="35">
        <v>12.4</v>
      </c>
      <c r="H12" s="13" t="str">
        <f>VLOOKUP($B12,'Mtg Entries'!$A$2:$I$300, 6)</f>
        <v>U17M</v>
      </c>
    </row>
    <row r="13" spans="2:13" ht="15.75" x14ac:dyDescent="0.25">
      <c r="B13" s="22"/>
      <c r="D13" s="13"/>
      <c r="E13" s="13"/>
      <c r="F13" s="13"/>
      <c r="G13" s="24"/>
      <c r="H13" s="13"/>
    </row>
    <row r="15" spans="2:13" ht="15.75" thickBot="1" x14ac:dyDescent="0.3">
      <c r="B15" s="11" t="s">
        <v>11</v>
      </c>
      <c r="C15" s="14" t="s">
        <v>173</v>
      </c>
      <c r="D15" s="11" t="s">
        <v>8</v>
      </c>
      <c r="E15" s="14" t="str">
        <f>$L$7</f>
        <v>U17W</v>
      </c>
      <c r="F15" s="39" t="str">
        <f>$J$5</f>
        <v>Avon/SGS Junior Open Meeting</v>
      </c>
      <c r="G15" s="39"/>
      <c r="H15" s="36"/>
    </row>
    <row r="16" spans="2:13" x14ac:dyDescent="0.25">
      <c r="C16"/>
    </row>
    <row r="17" spans="2:8" x14ac:dyDescent="0.25">
      <c r="B17" s="10" t="s">
        <v>0</v>
      </c>
      <c r="C17" s="10" t="s">
        <v>10</v>
      </c>
      <c r="D17" s="10" t="s">
        <v>9</v>
      </c>
      <c r="E17" s="10"/>
      <c r="F17" s="10" t="s">
        <v>3</v>
      </c>
      <c r="G17" s="10" t="s">
        <v>90</v>
      </c>
      <c r="H17" s="10" t="s">
        <v>91</v>
      </c>
    </row>
    <row r="18" spans="2:8" x14ac:dyDescent="0.25">
      <c r="B18" s="9">
        <v>233</v>
      </c>
      <c r="C18" s="13">
        <v>1</v>
      </c>
      <c r="D18" s="13" t="str">
        <f>VLOOKUP($B18,'Mtg Entries'!$A$2:$I$300, 2)</f>
        <v>Eleanor</v>
      </c>
      <c r="E18" s="13" t="str">
        <f>VLOOKUP($B18,'Mtg Entries'!$A$2:$I$300, 3)</f>
        <v>McIntosh</v>
      </c>
      <c r="F18" s="13" t="str">
        <f>VLOOKUP($B18,'Mtg Entries'!$A$2:$I$300, 4)</f>
        <v>Bristol &amp; West AC</v>
      </c>
      <c r="G18" s="35">
        <v>41.5</v>
      </c>
      <c r="H18" s="13" t="str">
        <f>VLOOKUP($B18,'Mtg Entries'!$A$2:$I$300, 6)</f>
        <v>U17W</v>
      </c>
    </row>
    <row r="19" spans="2:8" ht="15.75" x14ac:dyDescent="0.25">
      <c r="B19" s="16">
        <v>234</v>
      </c>
      <c r="C19" s="13">
        <v>2</v>
      </c>
      <c r="D19" s="13" t="str">
        <f>VLOOKUP($B19,'Mtg Entries'!$A$2:$I$300, 2)</f>
        <v>Holly</v>
      </c>
      <c r="E19" s="13" t="str">
        <f>VLOOKUP($B19,'Mtg Entries'!$A$2:$I$300, 3)</f>
        <v>Sanigar</v>
      </c>
      <c r="F19" s="13" t="str">
        <f>VLOOKUP($B19,'Mtg Entries'!$A$2:$I$300, 4)</f>
        <v>Bristol &amp; West AC</v>
      </c>
      <c r="G19" s="35">
        <v>43</v>
      </c>
      <c r="H19" s="13" t="str">
        <f>VLOOKUP($B19,'Mtg Entries'!$A$2:$I$300, 6)</f>
        <v>U17W</v>
      </c>
    </row>
    <row r="20" spans="2:8" ht="15.75" x14ac:dyDescent="0.25">
      <c r="B20" s="16">
        <v>231</v>
      </c>
      <c r="C20" s="13">
        <v>3</v>
      </c>
      <c r="D20" s="13" t="str">
        <f>VLOOKUP($B20,'Mtg Entries'!$A$2:$I$300, 2)</f>
        <v>Fleur</v>
      </c>
      <c r="E20" s="13" t="str">
        <f>VLOOKUP($B20,'Mtg Entries'!$A$2:$I$300, 3)</f>
        <v>Grey</v>
      </c>
      <c r="F20" s="13" t="str">
        <f>VLOOKUP($B20,'Mtg Entries'!$A$2:$I$300, 4)</f>
        <v>Yate &amp; District AC</v>
      </c>
      <c r="G20" s="35">
        <v>53.9</v>
      </c>
      <c r="H20" s="13" t="str">
        <f>VLOOKUP($B20,'Mtg Entries'!$A$2:$I$300, 6)</f>
        <v>U17W</v>
      </c>
    </row>
    <row r="22" spans="2:8" ht="15.75" thickBot="1" x14ac:dyDescent="0.3">
      <c r="B22" s="11" t="s">
        <v>11</v>
      </c>
      <c r="C22" s="14" t="s">
        <v>174</v>
      </c>
      <c r="D22" s="11" t="s">
        <v>8</v>
      </c>
      <c r="E22" s="14" t="str">
        <f>$L$8</f>
        <v>U17M</v>
      </c>
      <c r="F22" s="39" t="str">
        <f>$J$5</f>
        <v>Avon/SGS Junior Open Meeting</v>
      </c>
      <c r="G22" s="39"/>
      <c r="H22" s="36"/>
    </row>
    <row r="23" spans="2:8" x14ac:dyDescent="0.25">
      <c r="C23"/>
    </row>
    <row r="24" spans="2:8" x14ac:dyDescent="0.25">
      <c r="B24" s="10" t="s">
        <v>0</v>
      </c>
      <c r="C24" s="10" t="s">
        <v>10</v>
      </c>
      <c r="D24" s="10" t="s">
        <v>9</v>
      </c>
      <c r="E24" s="10"/>
      <c r="F24" s="10" t="s">
        <v>3</v>
      </c>
      <c r="G24" s="10" t="s">
        <v>90</v>
      </c>
      <c r="H24" s="10" t="s">
        <v>91</v>
      </c>
    </row>
    <row r="25" spans="2:8" ht="15.75" x14ac:dyDescent="0.25">
      <c r="B25" s="16">
        <v>250</v>
      </c>
      <c r="C25" s="13">
        <v>1</v>
      </c>
      <c r="D25" s="13" t="str">
        <f>VLOOKUP($B25,'Mtg Entries'!$A$2:$I$300, 2)</f>
        <v>Henry</v>
      </c>
      <c r="E25" s="13" t="str">
        <f>VLOOKUP($B25,'Mtg Entries'!$A$2:$I$300, 3)</f>
        <v>Watson</v>
      </c>
      <c r="F25" s="13" t="str">
        <f>VLOOKUP($B25,'Mtg Entries'!$A$2:$I$300, 4)</f>
        <v>Yate &amp; District AC</v>
      </c>
      <c r="G25" s="35">
        <v>58.6</v>
      </c>
      <c r="H25" s="13" t="str">
        <f>VLOOKUP($B25,'Mtg Entries'!$A$2:$I$300, 6)</f>
        <v>U17M</v>
      </c>
    </row>
    <row r="26" spans="2:8" ht="15.75" x14ac:dyDescent="0.25">
      <c r="B26" s="16">
        <v>245</v>
      </c>
      <c r="C26" s="13">
        <v>2</v>
      </c>
      <c r="D26" s="13" t="str">
        <f>VLOOKUP($B26,'Mtg Entries'!$A$2:$I$300, 2)</f>
        <v>Jordan</v>
      </c>
      <c r="E26" s="13" t="str">
        <f>VLOOKUP($B26,'Mtg Entries'!$A$2:$I$300, 3)</f>
        <v>Iwhiwhu</v>
      </c>
      <c r="F26" s="13" t="str">
        <f>VLOOKUP($B26,'Mtg Entries'!$A$2:$I$300, 4)</f>
        <v>Yate &amp; District AC</v>
      </c>
      <c r="G26" s="35">
        <v>58.6</v>
      </c>
      <c r="H26" s="13" t="str">
        <f>VLOOKUP($B26,'Mtg Entries'!$A$2:$I$300, 6)</f>
        <v>U17M</v>
      </c>
    </row>
    <row r="27" spans="2:8" ht="15.75" x14ac:dyDescent="0.25">
      <c r="B27" s="16">
        <v>249</v>
      </c>
      <c r="C27" s="13">
        <v>3</v>
      </c>
      <c r="D27" s="13" t="str">
        <f>VLOOKUP($B27,'Mtg Entries'!$A$2:$I$300, 2)</f>
        <v>Barney</v>
      </c>
      <c r="E27" s="13" t="str">
        <f>VLOOKUP($B27,'Mtg Entries'!$A$2:$I$300, 3)</f>
        <v>Thomas</v>
      </c>
      <c r="F27" s="13" t="str">
        <f>VLOOKUP($B27,'Mtg Entries'!$A$2:$I$300, 4)</f>
        <v>Bristol &amp; West AC</v>
      </c>
      <c r="G27" s="35">
        <v>60.3</v>
      </c>
      <c r="H27" s="13" t="str">
        <f>VLOOKUP($B27,'Mtg Entries'!$A$2:$I$300, 6)</f>
        <v>U17M</v>
      </c>
    </row>
    <row r="28" spans="2:8" ht="15.75" x14ac:dyDescent="0.25">
      <c r="B28" s="16">
        <v>241</v>
      </c>
      <c r="C28" s="13">
        <v>4</v>
      </c>
      <c r="D28" s="13" t="str">
        <f>VLOOKUP($B28,'Mtg Entries'!$A$2:$I$300, 2)</f>
        <v>Isaac</v>
      </c>
      <c r="E28" s="13" t="str">
        <f>VLOOKUP($B28,'Mtg Entries'!$A$2:$I$300, 3)</f>
        <v>Dick</v>
      </c>
      <c r="F28" s="13" t="str">
        <f>VLOOKUP($B28,'Mtg Entries'!$A$2:$I$300, 4)</f>
        <v>Bristol &amp; West AC</v>
      </c>
      <c r="G28" s="35">
        <v>62.8</v>
      </c>
      <c r="H28" s="13" t="str">
        <f>VLOOKUP($B28,'Mtg Entries'!$A$2:$I$300, 6)</f>
        <v>U17M</v>
      </c>
    </row>
    <row r="29" spans="2:8" x14ac:dyDescent="0.25">
      <c r="B29" s="13"/>
      <c r="D29" s="13"/>
      <c r="E29" s="13"/>
      <c r="F29" s="13"/>
      <c r="G29" s="20"/>
      <c r="H29" s="13"/>
    </row>
    <row r="30" spans="2:8" ht="15.75" thickBot="1" x14ac:dyDescent="0.3">
      <c r="B30" s="11" t="s">
        <v>11</v>
      </c>
      <c r="C30" s="14" t="s">
        <v>112</v>
      </c>
      <c r="D30" s="11" t="s">
        <v>8</v>
      </c>
      <c r="E30" s="14" t="str">
        <f>$L$7</f>
        <v>U17W</v>
      </c>
      <c r="F30" s="39" t="str">
        <f>$J$5</f>
        <v>Avon/SGS Junior Open Meeting</v>
      </c>
      <c r="G30" s="39"/>
      <c r="H30" s="29"/>
    </row>
    <row r="31" spans="2:8" x14ac:dyDescent="0.25">
      <c r="C31"/>
    </row>
    <row r="32" spans="2:8" x14ac:dyDescent="0.25">
      <c r="B32" s="10" t="s">
        <v>0</v>
      </c>
      <c r="C32" s="10" t="s">
        <v>10</v>
      </c>
      <c r="D32" s="10" t="s">
        <v>9</v>
      </c>
      <c r="E32" s="10"/>
      <c r="F32" s="10" t="s">
        <v>3</v>
      </c>
      <c r="G32" s="10" t="s">
        <v>90</v>
      </c>
      <c r="H32" s="10" t="s">
        <v>91</v>
      </c>
    </row>
    <row r="33" spans="2:9" ht="15.75" x14ac:dyDescent="0.25">
      <c r="B33" s="16">
        <v>227</v>
      </c>
      <c r="C33" s="13">
        <v>1</v>
      </c>
      <c r="D33" s="13" t="str">
        <f>VLOOKUP($B33,'Mtg Entries'!$A$2:$I$300, 2)</f>
        <v>Eliza</v>
      </c>
      <c r="E33" s="13" t="str">
        <f>VLOOKUP($B33,'Mtg Entries'!$A$2:$I$300, 3)</f>
        <v>Bott</v>
      </c>
      <c r="F33" s="13" t="str">
        <f>VLOOKUP($B33,'Mtg Entries'!$A$2:$I$300, 4)</f>
        <v>Bristol &amp; West AC</v>
      </c>
      <c r="G33" s="9" t="s">
        <v>505</v>
      </c>
      <c r="H33" s="13" t="str">
        <f>VLOOKUP($B33,'Mtg Entries'!$A$2:$I$300, 6)</f>
        <v>U17W</v>
      </c>
    </row>
    <row r="34" spans="2:9" ht="15.75" x14ac:dyDescent="0.25">
      <c r="B34" s="16">
        <v>238</v>
      </c>
      <c r="C34" s="13">
        <v>2</v>
      </c>
      <c r="D34" s="13" t="str">
        <f>VLOOKUP($B34,'Mtg Entries'!$A$2:$I$300, 2)</f>
        <v>Ellis</v>
      </c>
      <c r="E34" s="13" t="str">
        <f>VLOOKUP($B34,'Mtg Entries'!$A$2:$I$300, 3)</f>
        <v>Woolley</v>
      </c>
      <c r="F34" s="13" t="str">
        <f>VLOOKUP($B34,'Mtg Entries'!$A$2:$I$300, 4)</f>
        <v>Cheltenham and County Harriers</v>
      </c>
      <c r="G34" s="8" t="s">
        <v>506</v>
      </c>
      <c r="H34" s="13" t="str">
        <f>VLOOKUP($B34,'Mtg Entries'!$A$2:$I$300, 6)</f>
        <v>U17W</v>
      </c>
    </row>
    <row r="35" spans="2:9" ht="15.75" x14ac:dyDescent="0.25">
      <c r="B35" s="16">
        <v>235</v>
      </c>
      <c r="C35" s="13">
        <v>3</v>
      </c>
      <c r="D35" s="13" t="str">
        <f>VLOOKUP($B35,'Mtg Entries'!$A$2:$I$300, 2)</f>
        <v>Florence</v>
      </c>
      <c r="E35" s="13" t="str">
        <f>VLOOKUP($B35,'Mtg Entries'!$A$2:$I$300, 3)</f>
        <v>Smith</v>
      </c>
      <c r="F35" s="13" t="str">
        <f>VLOOKUP($B35,'Mtg Entries'!$A$2:$I$300, 4)</f>
        <v>Bristol &amp; West AC</v>
      </c>
      <c r="G35" s="8" t="s">
        <v>507</v>
      </c>
      <c r="H35" s="13" t="str">
        <f>VLOOKUP($B35,'Mtg Entries'!$A$2:$I$300, 6)</f>
        <v>U17W</v>
      </c>
    </row>
    <row r="36" spans="2:9" ht="15.75" x14ac:dyDescent="0.25">
      <c r="B36" s="16">
        <v>236</v>
      </c>
      <c r="C36" s="13">
        <v>4</v>
      </c>
      <c r="D36" s="13" t="str">
        <f>VLOOKUP($B36,'Mtg Entries'!$A$2:$I$300, 2)</f>
        <v>Ellie</v>
      </c>
      <c r="E36" s="13" t="str">
        <f>VLOOKUP($B36,'Mtg Entries'!$A$2:$I$300, 3)</f>
        <v>Stephens</v>
      </c>
      <c r="F36" s="13" t="str">
        <f>VLOOKUP($B36,'Mtg Entries'!$A$2:$I$300, 4)</f>
        <v>Bristol &amp; West AC</v>
      </c>
      <c r="G36" s="8" t="s">
        <v>508</v>
      </c>
      <c r="H36" s="13" t="str">
        <f>VLOOKUP($B36,'Mtg Entries'!$A$2:$I$300, 6)</f>
        <v>U17W</v>
      </c>
    </row>
    <row r="37" spans="2:9" ht="15.75" x14ac:dyDescent="0.25">
      <c r="B37" s="16">
        <v>232</v>
      </c>
      <c r="C37" s="13">
        <v>5</v>
      </c>
      <c r="D37" s="13" t="str">
        <f>VLOOKUP($B37,'Mtg Entries'!$A$2:$I$300, 2)</f>
        <v>Megan</v>
      </c>
      <c r="E37" s="13" t="str">
        <f>VLOOKUP($B37,'Mtg Entries'!$A$2:$I$300, 3)</f>
        <v>Hartley</v>
      </c>
      <c r="F37" s="13" t="str">
        <f>VLOOKUP($B37,'Mtg Entries'!$A$2:$I$300, 4)</f>
        <v>SGS College Athletics Academy</v>
      </c>
      <c r="G37" s="8" t="s">
        <v>509</v>
      </c>
      <c r="H37" s="13" t="str">
        <f>VLOOKUP($B37,'Mtg Entries'!$A$2:$I$300, 6)</f>
        <v>U17W</v>
      </c>
    </row>
    <row r="39" spans="2:9" ht="15.75" thickBot="1" x14ac:dyDescent="0.3">
      <c r="B39" s="11" t="s">
        <v>11</v>
      </c>
      <c r="C39" s="14" t="s">
        <v>112</v>
      </c>
      <c r="D39" s="11" t="s">
        <v>8</v>
      </c>
      <c r="E39" s="14" t="str">
        <f>$L$8</f>
        <v>U17M</v>
      </c>
      <c r="F39" s="39" t="str">
        <f>$J$5</f>
        <v>Avon/SGS Junior Open Meeting</v>
      </c>
      <c r="G39" s="39"/>
      <c r="H39" s="29"/>
    </row>
    <row r="40" spans="2:9" x14ac:dyDescent="0.25">
      <c r="C40"/>
    </row>
    <row r="41" spans="2:9" x14ac:dyDescent="0.25">
      <c r="B41" s="10" t="s">
        <v>0</v>
      </c>
      <c r="C41" s="10" t="s">
        <v>10</v>
      </c>
      <c r="D41" s="10" t="s">
        <v>9</v>
      </c>
      <c r="E41" s="10"/>
      <c r="F41" s="10" t="s">
        <v>3</v>
      </c>
      <c r="G41" s="10" t="s">
        <v>90</v>
      </c>
      <c r="H41" s="10" t="s">
        <v>91</v>
      </c>
    </row>
    <row r="42" spans="2:9" ht="15.75" x14ac:dyDescent="0.25">
      <c r="B42" s="16">
        <v>240</v>
      </c>
      <c r="C42" s="13">
        <v>1</v>
      </c>
      <c r="D42" s="13" t="str">
        <f>VLOOKUP($B42,'Mtg Entries'!$A$2:$I$300, 2)</f>
        <v>Vijay</v>
      </c>
      <c r="E42" s="13" t="str">
        <f>VLOOKUP($B42,'Mtg Entries'!$A$2:$I$300, 3)</f>
        <v>Bakrania</v>
      </c>
      <c r="F42" s="13" t="str">
        <f>VLOOKUP($B42,'Mtg Entries'!$A$2:$I$300, 4)</f>
        <v>Bristol &amp; West AC</v>
      </c>
      <c r="G42" s="8" t="s">
        <v>510</v>
      </c>
      <c r="H42" s="13" t="str">
        <f>VLOOKUP($B42,'Mtg Entries'!$A$2:$I$300, 6)</f>
        <v>U17M</v>
      </c>
    </row>
    <row r="43" spans="2:9" ht="15.75" x14ac:dyDescent="0.25">
      <c r="B43" s="16">
        <v>248</v>
      </c>
      <c r="C43" s="13">
        <v>2</v>
      </c>
      <c r="D43" s="13" t="str">
        <f>VLOOKUP($B43,'Mtg Entries'!$A$2:$I$300, 2)</f>
        <v>Joseph</v>
      </c>
      <c r="E43" s="13" t="str">
        <f>VLOOKUP($B43,'Mtg Entries'!$A$2:$I$300, 3)</f>
        <v>Sandiford</v>
      </c>
      <c r="F43" s="13" t="str">
        <f>VLOOKUP($B43,'Mtg Entries'!$A$2:$I$300, 4)</f>
        <v>North Somerset AC</v>
      </c>
      <c r="G43" s="8" t="s">
        <v>511</v>
      </c>
      <c r="H43" s="13" t="str">
        <f>VLOOKUP($B43,'Mtg Entries'!$A$2:$I$300, 6)</f>
        <v>U17M</v>
      </c>
      <c r="I43" s="26"/>
    </row>
    <row r="44" spans="2:9" ht="15.75" x14ac:dyDescent="0.25">
      <c r="B44" s="16">
        <v>242</v>
      </c>
      <c r="C44" s="13">
        <v>3</v>
      </c>
      <c r="D44" s="13" t="str">
        <f>VLOOKUP($B44,'Mtg Entries'!$A$2:$I$300, 2)</f>
        <v>Oliver</v>
      </c>
      <c r="E44" s="13" t="str">
        <f>VLOOKUP($B44,'Mtg Entries'!$A$2:$I$300, 3)</f>
        <v>Draper</v>
      </c>
      <c r="F44" s="13" t="str">
        <f>VLOOKUP($B44,'Mtg Entries'!$A$2:$I$300, 4)</f>
        <v>Bristol &amp; West AC</v>
      </c>
      <c r="G44" s="8" t="s">
        <v>512</v>
      </c>
      <c r="H44" s="13" t="str">
        <f>VLOOKUP($B44,'Mtg Entries'!$A$2:$I$300, 6)</f>
        <v>U17M</v>
      </c>
    </row>
    <row r="45" spans="2:9" x14ac:dyDescent="0.25">
      <c r="B45" s="9">
        <v>247</v>
      </c>
      <c r="C45" s="13">
        <v>4</v>
      </c>
      <c r="D45" s="13" t="str">
        <f>VLOOKUP($B45,'Mtg Entries'!$A$2:$I$300, 2)</f>
        <v>James</v>
      </c>
      <c r="E45" s="13" t="str">
        <f>VLOOKUP($B45,'Mtg Entries'!$A$2:$I$300, 3)</f>
        <v>Robertson</v>
      </c>
      <c r="F45" s="13" t="str">
        <f>VLOOKUP($B45,'Mtg Entries'!$A$2:$I$300, 4)</f>
        <v>North Somerset AC</v>
      </c>
      <c r="G45" s="8" t="s">
        <v>513</v>
      </c>
      <c r="H45" s="13" t="str">
        <f>VLOOKUP($B45,'Mtg Entries'!$A$2:$I$300, 6)</f>
        <v>U17M</v>
      </c>
    </row>
    <row r="46" spans="2:9" x14ac:dyDescent="0.25">
      <c r="B46" s="9">
        <v>243</v>
      </c>
      <c r="C46" s="13">
        <v>5</v>
      </c>
      <c r="D46" s="13" t="str">
        <f>VLOOKUP($B46,'Mtg Entries'!$A$2:$I$300, 2)</f>
        <v>Paul</v>
      </c>
      <c r="E46" s="13" t="str">
        <f>VLOOKUP($B46,'Mtg Entries'!$A$2:$I$300, 3)</f>
        <v>Escott</v>
      </c>
      <c r="F46" s="13" t="str">
        <f>VLOOKUP($B46,'Mtg Entries'!$A$2:$I$300, 4)</f>
        <v>Bristol &amp; West AC</v>
      </c>
      <c r="G46" s="8" t="s">
        <v>514</v>
      </c>
      <c r="H46" s="13" t="str">
        <f>VLOOKUP($B46,'Mtg Entries'!$A$2:$I$300, 6)</f>
        <v>U17M</v>
      </c>
    </row>
    <row r="47" spans="2:9" x14ac:dyDescent="0.25">
      <c r="B47" s="9">
        <v>244</v>
      </c>
      <c r="C47" s="13">
        <v>6</v>
      </c>
      <c r="D47" s="13" t="str">
        <f>VLOOKUP($B47,'Mtg Entries'!$A$2:$I$300, 2)</f>
        <v>Edward</v>
      </c>
      <c r="E47" s="13" t="str">
        <f>VLOOKUP($B47,'Mtg Entries'!$A$2:$I$300, 3)</f>
        <v>Hall-Green</v>
      </c>
      <c r="F47" s="13" t="str">
        <f>VLOOKUP($B47,'Mtg Entries'!$A$2:$I$300, 4)</f>
        <v>Bristol &amp; West AC</v>
      </c>
      <c r="G47" s="8" t="s">
        <v>515</v>
      </c>
      <c r="H47" s="13" t="str">
        <f>VLOOKUP($B47,'Mtg Entries'!$A$2:$I$300, 6)</f>
        <v>U17M</v>
      </c>
    </row>
    <row r="58" spans="3:9" x14ac:dyDescent="0.25">
      <c r="C58"/>
      <c r="I58" s="26"/>
    </row>
    <row r="69" spans="9:9" x14ac:dyDescent="0.25">
      <c r="I69" s="26"/>
    </row>
    <row r="78" spans="9:9" x14ac:dyDescent="0.25">
      <c r="I78" s="26"/>
    </row>
    <row r="96" spans="9:9" x14ac:dyDescent="0.25">
      <c r="I96" s="30"/>
    </row>
  </sheetData>
  <mergeCells count="6">
    <mergeCell ref="F2:G2"/>
    <mergeCell ref="F39:G39"/>
    <mergeCell ref="F8:G8"/>
    <mergeCell ref="F15:G15"/>
    <mergeCell ref="F22:G22"/>
    <mergeCell ref="F30:G30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90"/>
  <sheetViews>
    <sheetView topLeftCell="A18" workbookViewId="0">
      <selection activeCell="B36" sqref="B36"/>
    </sheetView>
  </sheetViews>
  <sheetFormatPr defaultRowHeight="15" x14ac:dyDescent="0.25"/>
  <cols>
    <col min="3" max="3" width="13.140625" style="13" customWidth="1"/>
    <col min="4" max="4" width="16" customWidth="1"/>
    <col min="5" max="5" width="19.7109375" customWidth="1"/>
    <col min="6" max="6" width="27.28515625" customWidth="1"/>
    <col min="14" max="14" width="16.28515625" customWidth="1"/>
  </cols>
  <sheetData>
    <row r="2" spans="2:13" ht="15.75" thickBot="1" x14ac:dyDescent="0.3">
      <c r="B2" s="11" t="s">
        <v>11</v>
      </c>
      <c r="C2" s="14" t="s">
        <v>465</v>
      </c>
      <c r="D2" s="11"/>
      <c r="E2" s="14"/>
      <c r="F2" s="39" t="str">
        <f>$J$5</f>
        <v>Avon/SGS Junior Open Meeting</v>
      </c>
      <c r="G2" s="39"/>
      <c r="H2" s="11"/>
      <c r="L2" s="2"/>
      <c r="M2" t="s">
        <v>12</v>
      </c>
    </row>
    <row r="3" spans="2:13" x14ac:dyDescent="0.25">
      <c r="M3" t="s">
        <v>113</v>
      </c>
    </row>
    <row r="4" spans="2:13" x14ac:dyDescent="0.25">
      <c r="B4" s="10" t="s">
        <v>0</v>
      </c>
      <c r="C4" s="10" t="s">
        <v>10</v>
      </c>
      <c r="D4" s="10" t="s">
        <v>9</v>
      </c>
      <c r="E4" s="10"/>
      <c r="F4" s="10" t="s">
        <v>3</v>
      </c>
      <c r="G4" s="10" t="s">
        <v>87</v>
      </c>
      <c r="H4" s="10" t="s">
        <v>91</v>
      </c>
    </row>
    <row r="5" spans="2:13" ht="15.75" x14ac:dyDescent="0.25">
      <c r="B5" s="16">
        <v>237</v>
      </c>
      <c r="C5" s="13">
        <v>1</v>
      </c>
      <c r="D5" s="13" t="str">
        <f>VLOOKUP($B5,'Mtg Entries'!$A$2:$I$300, 2)</f>
        <v>Safiya</v>
      </c>
      <c r="E5" s="13" t="str">
        <f>VLOOKUP($B5,'Mtg Entries'!$A$2:$I$300, 3)</f>
        <v>Williams</v>
      </c>
      <c r="F5" s="13" t="str">
        <f>VLOOKUP($B5,'Mtg Entries'!$A$2:$I$300, 4)</f>
        <v>Bristol &amp; West AC</v>
      </c>
      <c r="G5" s="8">
        <v>8.49</v>
      </c>
      <c r="H5" s="13" t="str">
        <f>VLOOKUP($B5,'Mtg Entries'!$A$2:$I$300, 6)</f>
        <v>U17W</v>
      </c>
      <c r="J5" t="s">
        <v>116</v>
      </c>
    </row>
    <row r="6" spans="2:13" x14ac:dyDescent="0.25">
      <c r="B6" s="9">
        <v>163</v>
      </c>
      <c r="C6" s="13">
        <v>2</v>
      </c>
      <c r="D6" s="13" t="str">
        <f>VLOOKUP($B6,'Mtg Entries'!$A$2:$I$300, 2)</f>
        <v>Charvi Prabha</v>
      </c>
      <c r="E6" s="13" t="str">
        <f>VLOOKUP($B6,'Mtg Entries'!$A$2:$I$300, 3)</f>
        <v>Jeganath Gandhi</v>
      </c>
      <c r="F6" s="13" t="str">
        <f>VLOOKUP($B6,'Mtg Entries'!$A$2:$I$300, 4)</f>
        <v>SGS College Athletics Academy</v>
      </c>
      <c r="G6" s="8">
        <v>5.3</v>
      </c>
      <c r="H6" s="13" t="str">
        <f>VLOOKUP($B6,'Mtg Entries'!$A$2:$I$300, 6)</f>
        <v>U13G</v>
      </c>
    </row>
    <row r="7" spans="2:13" ht="15.75" x14ac:dyDescent="0.25">
      <c r="B7" s="16">
        <v>171</v>
      </c>
      <c r="C7" s="13">
        <v>3</v>
      </c>
      <c r="D7" s="13" t="str">
        <f>VLOOKUP($B7,'Mtg Entries'!$A$2:$I$300, 2)</f>
        <v>Isabelle</v>
      </c>
      <c r="E7" s="13" t="str">
        <f>VLOOKUP($B7,'Mtg Entries'!$A$2:$I$300, 3)</f>
        <v>Spencer</v>
      </c>
      <c r="F7" s="13" t="str">
        <f>VLOOKUP($B7,'Mtg Entries'!$A$2:$I$300, 4)</f>
        <v>Bristol &amp; West AC</v>
      </c>
      <c r="G7" s="8">
        <v>5.14</v>
      </c>
      <c r="H7" s="13" t="str">
        <f>VLOOKUP($B7,'Mtg Entries'!$A$2:$I$300, 6)</f>
        <v>U13G</v>
      </c>
    </row>
    <row r="8" spans="2:13" x14ac:dyDescent="0.25">
      <c r="B8" s="9">
        <v>189</v>
      </c>
      <c r="C8" s="13">
        <v>4</v>
      </c>
      <c r="D8" s="13" t="str">
        <f>VLOOKUP($B8,'Mtg Entries'!$A$2:$I$300, 2)</f>
        <v>Arjun</v>
      </c>
      <c r="E8" s="13" t="str">
        <f>VLOOKUP($B8,'Mtg Entries'!$A$2:$I$300, 3)</f>
        <v>Joshi</v>
      </c>
      <c r="F8" s="13" t="str">
        <f>VLOOKUP($B8,'Mtg Entries'!$A$2:$I$300, 4)</f>
        <v>SGS College Athletics Academy</v>
      </c>
      <c r="G8" s="8">
        <v>3.59</v>
      </c>
      <c r="H8" s="13" t="str">
        <f>VLOOKUP($B8,'Mtg Entries'!$A$2:$I$300, 6)</f>
        <v>U13B</v>
      </c>
    </row>
    <row r="9" spans="2:13" ht="15.75" x14ac:dyDescent="0.25">
      <c r="B9" s="16">
        <v>198</v>
      </c>
      <c r="C9" s="13">
        <v>5</v>
      </c>
      <c r="D9" s="13" t="str">
        <f>VLOOKUP($B9,'Mtg Entries'!$A$2:$I$300, 2)</f>
        <v>Mairi</v>
      </c>
      <c r="E9" s="13" t="str">
        <f>VLOOKUP($B9,'Mtg Entries'!$A$2:$I$300, 3)</f>
        <v>Carver Brown</v>
      </c>
      <c r="F9" s="13" t="str">
        <f>VLOOKUP($B9,'Mtg Entries'!$A$2:$I$300, 4)</f>
        <v>Bristol &amp; West AC</v>
      </c>
      <c r="G9" s="8">
        <v>3.57</v>
      </c>
      <c r="H9" s="13" t="str">
        <f>VLOOKUP($B9,'Mtg Entries'!$A$2:$I$300, 6)</f>
        <v>U15G</v>
      </c>
    </row>
    <row r="10" spans="2:13" x14ac:dyDescent="0.25">
      <c r="C10"/>
    </row>
    <row r="11" spans="2:13" x14ac:dyDescent="0.25">
      <c r="C11"/>
    </row>
    <row r="12" spans="2:13" ht="15.75" thickBot="1" x14ac:dyDescent="0.3">
      <c r="B12" s="11" t="s">
        <v>11</v>
      </c>
      <c r="C12" s="14" t="s">
        <v>109</v>
      </c>
      <c r="D12" s="11"/>
      <c r="E12" s="14" t="s">
        <v>466</v>
      </c>
      <c r="F12" s="39" t="str">
        <f>$J$5</f>
        <v>Avon/SGS Junior Open Meeting</v>
      </c>
      <c r="G12" s="39"/>
      <c r="H12" s="21"/>
      <c r="K12" s="26" t="s">
        <v>464</v>
      </c>
    </row>
    <row r="14" spans="2:13" x14ac:dyDescent="0.25">
      <c r="B14" s="10" t="s">
        <v>0</v>
      </c>
      <c r="C14" s="10" t="s">
        <v>10</v>
      </c>
      <c r="D14" s="10" t="s">
        <v>9</v>
      </c>
      <c r="E14" s="10"/>
      <c r="F14" s="10" t="s">
        <v>3</v>
      </c>
      <c r="G14" s="10" t="s">
        <v>87</v>
      </c>
      <c r="H14" s="10" t="s">
        <v>91</v>
      </c>
    </row>
    <row r="15" spans="2:13" ht="15.75" x14ac:dyDescent="0.25">
      <c r="B15" s="16">
        <v>229</v>
      </c>
      <c r="C15" s="13">
        <v>1</v>
      </c>
      <c r="D15" s="13" t="str">
        <f>VLOOKUP($B15,'Mtg Entries'!$A$2:$I$300, 2)</f>
        <v>Rosa</v>
      </c>
      <c r="E15" s="13" t="str">
        <f>VLOOKUP($B15,'Mtg Entries'!$A$2:$I$300, 3)</f>
        <v>Ford</v>
      </c>
      <c r="F15" s="13" t="str">
        <f>VLOOKUP($B15,'Mtg Entries'!$A$2:$I$300, 4)</f>
        <v>Bristol &amp; West AC</v>
      </c>
      <c r="G15" s="8">
        <v>4.99</v>
      </c>
      <c r="H15" s="13" t="str">
        <f>VLOOKUP($B15,'Mtg Entries'!$A$2:$I$300, 6)</f>
        <v>U17W</v>
      </c>
    </row>
    <row r="16" spans="2:13" ht="15.75" x14ac:dyDescent="0.25">
      <c r="B16" s="16">
        <v>197</v>
      </c>
      <c r="C16" s="13">
        <v>2</v>
      </c>
      <c r="D16" s="13" t="str">
        <f>VLOOKUP($B16,'Mtg Entries'!$A$2:$I$300, 2)</f>
        <v>Charlotte</v>
      </c>
      <c r="E16" s="13" t="str">
        <f>VLOOKUP($B16,'Mtg Entries'!$A$2:$I$300, 3)</f>
        <v>Bell</v>
      </c>
      <c r="F16" s="13" t="str">
        <f>VLOOKUP($B16,'Mtg Entries'!$A$2:$I$300, 4)</f>
        <v>Stroud &amp; District AC</v>
      </c>
      <c r="G16" s="8">
        <v>4.4000000000000004</v>
      </c>
      <c r="H16" s="13" t="str">
        <f>VLOOKUP($B16,'Mtg Entries'!$A$2:$I$300, 6)</f>
        <v>U15G</v>
      </c>
    </row>
    <row r="17" spans="2:8" ht="15.75" x14ac:dyDescent="0.25">
      <c r="B17" s="16">
        <v>172</v>
      </c>
      <c r="C17" s="13">
        <v>3</v>
      </c>
      <c r="D17" s="13" t="str">
        <f>VLOOKUP($B17,'Mtg Entries'!$A$2:$I$300, 2)</f>
        <v>Lily</v>
      </c>
      <c r="E17" s="13" t="str">
        <f>VLOOKUP($B17,'Mtg Entries'!$A$2:$I$300, 3)</f>
        <v>Walenciejczyk</v>
      </c>
      <c r="F17" s="13" t="str">
        <f>VLOOKUP($B17,'Mtg Entries'!$A$2:$I$300, 4)</f>
        <v>Bristol &amp; West AC</v>
      </c>
      <c r="G17" s="8">
        <v>3.74</v>
      </c>
      <c r="H17" s="13" t="str">
        <f>VLOOKUP($B17,'Mtg Entries'!$A$2:$I$300, 6)</f>
        <v>U13G</v>
      </c>
    </row>
    <row r="18" spans="2:8" ht="15.75" x14ac:dyDescent="0.25">
      <c r="B18" s="16">
        <v>230</v>
      </c>
      <c r="C18" s="13">
        <v>4</v>
      </c>
      <c r="D18" s="13" t="str">
        <f>VLOOKUP($B18,'Mtg Entries'!$A$2:$I$300, 2)</f>
        <v>Rula</v>
      </c>
      <c r="E18" s="13" t="str">
        <f>VLOOKUP($B18,'Mtg Entries'!$A$2:$I$300, 3)</f>
        <v>Francis</v>
      </c>
      <c r="F18" s="13" t="str">
        <f>VLOOKUP($B18,'Mtg Entries'!$A$2:$I$300, 4)</f>
        <v>Bristol &amp; West AC</v>
      </c>
      <c r="G18" s="8">
        <v>3.69</v>
      </c>
      <c r="H18" s="13" t="str">
        <f>VLOOKUP($B18,'Mtg Entries'!$A$2:$I$300, 6)</f>
        <v>U17W</v>
      </c>
    </row>
    <row r="19" spans="2:8" ht="15.75" x14ac:dyDescent="0.25">
      <c r="B19" s="16">
        <v>167</v>
      </c>
      <c r="C19" s="13">
        <v>5</v>
      </c>
      <c r="D19" s="13" t="str">
        <f>VLOOKUP($B19,'Mtg Entries'!$A$2:$I$300, 2)</f>
        <v>Trudie</v>
      </c>
      <c r="E19" s="13" t="str">
        <f>VLOOKUP($B19,'Mtg Entries'!$A$2:$I$300, 3)</f>
        <v>Raper-Thornell</v>
      </c>
      <c r="F19" s="13" t="str">
        <f>VLOOKUP($B19,'Mtg Entries'!$A$2:$I$300, 4)</f>
        <v>Yate &amp; District AC</v>
      </c>
      <c r="G19" s="8">
        <v>3.29</v>
      </c>
      <c r="H19" s="13" t="str">
        <f>VLOOKUP($B19,'Mtg Entries'!$A$2:$I$300, 6)</f>
        <v>U13G</v>
      </c>
    </row>
    <row r="20" spans="2:8" ht="15.75" x14ac:dyDescent="0.25">
      <c r="B20" s="16">
        <v>158</v>
      </c>
      <c r="C20" s="13">
        <v>6</v>
      </c>
      <c r="D20" s="13" t="str">
        <f>VLOOKUP($B20,'Mtg Entries'!$A$2:$I$300, 2)</f>
        <v>Sanchia</v>
      </c>
      <c r="E20" s="13" t="str">
        <f>VLOOKUP($B20,'Mtg Entries'!$A$2:$I$300, 3)</f>
        <v>Faal-Sleath</v>
      </c>
      <c r="F20" s="13" t="str">
        <f>VLOOKUP($B20,'Mtg Entries'!$A$2:$I$300, 4)</f>
        <v>Bristol &amp; West AC</v>
      </c>
      <c r="G20" s="8">
        <v>3.2</v>
      </c>
      <c r="H20" s="13" t="str">
        <f>VLOOKUP($B20,'Mtg Entries'!$A$2:$I$300, 6)</f>
        <v>U13G</v>
      </c>
    </row>
    <row r="21" spans="2:8" ht="15.75" x14ac:dyDescent="0.25">
      <c r="B21" s="16">
        <v>164</v>
      </c>
      <c r="C21" s="13">
        <v>7</v>
      </c>
      <c r="D21" s="13" t="str">
        <f>VLOOKUP($B21,'Mtg Entries'!$A$2:$I$300, 2)</f>
        <v>Amelia</v>
      </c>
      <c r="E21" s="13" t="str">
        <f>VLOOKUP($B21,'Mtg Entries'!$A$2:$I$300, 3)</f>
        <v>Jukes</v>
      </c>
      <c r="F21" s="13">
        <f>VLOOKUP($B21,'Mtg Entries'!$A$2:$I$300, 4)</f>
        <v>0</v>
      </c>
      <c r="G21" s="8">
        <v>2.87</v>
      </c>
      <c r="H21" s="13" t="str">
        <f>VLOOKUP($B21,'Mtg Entries'!$A$2:$I$300, 6)</f>
        <v>U13G</v>
      </c>
    </row>
    <row r="22" spans="2:8" ht="15.75" x14ac:dyDescent="0.25">
      <c r="B22" s="16">
        <v>232</v>
      </c>
      <c r="C22" s="13">
        <v>8</v>
      </c>
      <c r="D22" s="13" t="str">
        <f>VLOOKUP($B22,'Mtg Entries'!$A$2:$I$300, 2)</f>
        <v>Megan</v>
      </c>
      <c r="E22" s="13" t="str">
        <f>VLOOKUP($B22,'Mtg Entries'!$A$2:$I$300, 3)</f>
        <v>Hartley</v>
      </c>
      <c r="F22" s="13" t="str">
        <f>VLOOKUP($B22,'Mtg Entries'!$A$2:$I$300, 4)</f>
        <v>SGS College Athletics Academy</v>
      </c>
      <c r="G22" s="8">
        <v>2.46</v>
      </c>
      <c r="H22" s="13" t="str">
        <f>VLOOKUP($B22,'Mtg Entries'!$A$2:$I$300, 6)</f>
        <v>U17W</v>
      </c>
    </row>
    <row r="23" spans="2:8" ht="15.75" x14ac:dyDescent="0.25">
      <c r="B23" s="16">
        <v>163</v>
      </c>
      <c r="C23" s="13">
        <v>9</v>
      </c>
      <c r="D23" s="13" t="str">
        <f>VLOOKUP($B23,'Mtg Entries'!$A$2:$I$300, 2)</f>
        <v>Charvi Prabha</v>
      </c>
      <c r="E23" s="13" t="str">
        <f>VLOOKUP($B23,'Mtg Entries'!$A$2:$I$300, 3)</f>
        <v>Jeganath Gandhi</v>
      </c>
      <c r="F23" s="13" t="str">
        <f>VLOOKUP($B23,'Mtg Entries'!$A$2:$I$300, 4)</f>
        <v>SGS College Athletics Academy</v>
      </c>
      <c r="G23" s="8">
        <v>2.1</v>
      </c>
      <c r="H23" s="13" t="str">
        <f>VLOOKUP($B23,'Mtg Entries'!$A$2:$I$300, 6)</f>
        <v>U13G</v>
      </c>
    </row>
    <row r="24" spans="2:8" x14ac:dyDescent="0.25">
      <c r="C24"/>
    </row>
    <row r="25" spans="2:8" ht="15.75" thickBot="1" x14ac:dyDescent="0.3">
      <c r="B25" s="11" t="s">
        <v>11</v>
      </c>
      <c r="C25" s="14" t="s">
        <v>109</v>
      </c>
      <c r="D25" s="11"/>
      <c r="E25" s="14" t="s">
        <v>467</v>
      </c>
      <c r="F25" s="39" t="str">
        <f>$J$5</f>
        <v>Avon/SGS Junior Open Meeting</v>
      </c>
      <c r="G25" s="39"/>
      <c r="H25" s="11"/>
    </row>
    <row r="27" spans="2:8" x14ac:dyDescent="0.25">
      <c r="B27" s="10" t="s">
        <v>0</v>
      </c>
      <c r="C27" s="10" t="s">
        <v>10</v>
      </c>
      <c r="D27" s="10" t="s">
        <v>9</v>
      </c>
      <c r="E27" s="10"/>
      <c r="F27" s="10" t="s">
        <v>3</v>
      </c>
      <c r="G27" s="10" t="s">
        <v>87</v>
      </c>
      <c r="H27" s="10" t="s">
        <v>91</v>
      </c>
    </row>
    <row r="28" spans="2:8" ht="15.75" x14ac:dyDescent="0.25">
      <c r="B28" s="16">
        <v>245</v>
      </c>
      <c r="C28" s="13">
        <v>1</v>
      </c>
      <c r="D28" s="13" t="str">
        <f>VLOOKUP($B28,'Mtg Entries'!$A$2:$I$300, 2)</f>
        <v>Jordan</v>
      </c>
      <c r="E28" s="13" t="str">
        <f>VLOOKUP($B28,'Mtg Entries'!$A$2:$I$300, 3)</f>
        <v>Iwhiwhu</v>
      </c>
      <c r="F28" s="13" t="str">
        <f>VLOOKUP($B28,'Mtg Entries'!$A$2:$I$300, 4)</f>
        <v>Yate &amp; District AC</v>
      </c>
      <c r="G28" s="8">
        <v>5.65</v>
      </c>
      <c r="H28" s="13" t="str">
        <f>VLOOKUP($B28,'Mtg Entries'!$A$2:$I$300, 6)</f>
        <v>U17M</v>
      </c>
    </row>
    <row r="29" spans="2:8" ht="15.75" x14ac:dyDescent="0.25">
      <c r="B29" s="16">
        <v>213</v>
      </c>
      <c r="C29" s="13">
        <v>2</v>
      </c>
      <c r="D29" s="13" t="str">
        <f>VLOOKUP($B29,'Mtg Entries'!$A$2:$I$300, 2)</f>
        <v>Ethan</v>
      </c>
      <c r="E29" s="13" t="str">
        <f>VLOOKUP($B29,'Mtg Entries'!$A$2:$I$300, 3)</f>
        <v>Godfrey</v>
      </c>
      <c r="F29" s="13" t="str">
        <f>VLOOKUP($B29,'Mtg Entries'!$A$2:$I$300, 4)</f>
        <v>SGS College Athletics Academy</v>
      </c>
      <c r="G29" s="8">
        <v>4.47</v>
      </c>
      <c r="H29" s="13" t="str">
        <f>VLOOKUP($B29,'Mtg Entries'!$A$2:$I$300, 6)</f>
        <v>U15B</v>
      </c>
    </row>
    <row r="30" spans="2:8" ht="15.75" x14ac:dyDescent="0.25">
      <c r="B30" s="16">
        <v>215</v>
      </c>
      <c r="C30" s="13">
        <v>3</v>
      </c>
      <c r="D30" s="13" t="str">
        <f>VLOOKUP($B30,'Mtg Entries'!$A$2:$I$300, 2)</f>
        <v>Excel</v>
      </c>
      <c r="E30" s="13" t="str">
        <f>VLOOKUP($B30,'Mtg Entries'!$A$2:$I$300, 3)</f>
        <v>Iwhiwhu</v>
      </c>
      <c r="F30" s="13" t="str">
        <f>VLOOKUP($B30,'Mtg Entries'!$A$2:$I$300, 4)</f>
        <v>Yate &amp; District AC</v>
      </c>
      <c r="G30" s="8">
        <v>4.17</v>
      </c>
      <c r="H30" s="13" t="str">
        <f>VLOOKUP($B30,'Mtg Entries'!$A$2:$I$300, 6)</f>
        <v>U15B</v>
      </c>
    </row>
    <row r="31" spans="2:8" ht="15.75" x14ac:dyDescent="0.25">
      <c r="B31" s="16">
        <v>212</v>
      </c>
      <c r="C31" s="13">
        <v>4</v>
      </c>
      <c r="D31" s="13" t="str">
        <f>VLOOKUP($B31,'Mtg Entries'!$A$2:$I$300, 2)</f>
        <v>Jenson</v>
      </c>
      <c r="E31" s="13" t="str">
        <f>VLOOKUP($B31,'Mtg Entries'!$A$2:$I$300, 3)</f>
        <v>Edge</v>
      </c>
      <c r="F31" s="13" t="str">
        <f>VLOOKUP($B31,'Mtg Entries'!$A$2:$I$300, 4)</f>
        <v>SGS College Athletics Academy</v>
      </c>
      <c r="G31" s="8">
        <v>4.1100000000000003</v>
      </c>
      <c r="H31" s="13" t="str">
        <f>VLOOKUP($B31,'Mtg Entries'!$A$2:$I$300, 6)</f>
        <v>U15B</v>
      </c>
    </row>
    <row r="32" spans="2:8" ht="15.75" x14ac:dyDescent="0.25">
      <c r="B32" s="16">
        <v>211</v>
      </c>
      <c r="C32" s="13">
        <v>5</v>
      </c>
      <c r="D32" s="13" t="str">
        <f>VLOOKUP($B32,'Mtg Entries'!$A$2:$I$300, 2)</f>
        <v>Sidney</v>
      </c>
      <c r="E32" s="13" t="str">
        <f>VLOOKUP($B32,'Mtg Entries'!$A$2:$I$300, 3)</f>
        <v>Davis</v>
      </c>
      <c r="F32" s="13" t="str">
        <f>VLOOKUP($B32,'Mtg Entries'!$A$2:$I$300, 4)</f>
        <v>Westbury Harriers</v>
      </c>
      <c r="G32" s="8">
        <v>4.08</v>
      </c>
      <c r="H32" s="13" t="str">
        <f>VLOOKUP($B32,'Mtg Entries'!$A$2:$I$300, 6)</f>
        <v>U15B</v>
      </c>
    </row>
    <row r="33" spans="2:9" ht="15.75" x14ac:dyDescent="0.25">
      <c r="B33" s="16">
        <v>188</v>
      </c>
      <c r="C33" s="13">
        <v>6</v>
      </c>
      <c r="D33" s="13" t="str">
        <f>VLOOKUP($B33,'Mtg Entries'!$A$2:$I$300, 2)</f>
        <v>Edwin</v>
      </c>
      <c r="E33" s="13" t="str">
        <f>VLOOKUP($B33,'Mtg Entries'!$A$2:$I$300, 3)</f>
        <v>Iwhiwhu</v>
      </c>
      <c r="F33" s="13" t="str">
        <f>VLOOKUP($B33,'Mtg Entries'!$A$2:$I$300, 4)</f>
        <v>Yate &amp; District AC</v>
      </c>
      <c r="G33" s="8">
        <v>3.52</v>
      </c>
      <c r="H33" s="13" t="str">
        <f>VLOOKUP($B33,'Mtg Entries'!$A$2:$I$300, 6)</f>
        <v>U13B</v>
      </c>
    </row>
    <row r="34" spans="2:9" ht="15.75" x14ac:dyDescent="0.25">
      <c r="B34" s="16">
        <v>183</v>
      </c>
      <c r="C34" s="13">
        <v>7</v>
      </c>
      <c r="D34" s="13" t="str">
        <f>VLOOKUP($B34,'Mtg Entries'!$A$2:$I$300, 2)</f>
        <v>Mason</v>
      </c>
      <c r="E34" s="13" t="str">
        <f>VLOOKUP($B34,'Mtg Entries'!$A$2:$I$300, 3)</f>
        <v>Glassenbury</v>
      </c>
      <c r="F34" s="13" t="str">
        <f>VLOOKUP($B34,'Mtg Entries'!$A$2:$I$300, 4)</f>
        <v>SGS College Athletics Academy</v>
      </c>
      <c r="G34" s="8">
        <v>3.34</v>
      </c>
      <c r="H34" s="13" t="str">
        <f>VLOOKUP($B34,'Mtg Entries'!$A$2:$I$300, 6)</f>
        <v>U13B</v>
      </c>
      <c r="I34" s="32"/>
    </row>
    <row r="35" spans="2:9" ht="15.75" x14ac:dyDescent="0.25">
      <c r="B35" s="16">
        <v>179</v>
      </c>
      <c r="C35" s="13">
        <v>8</v>
      </c>
      <c r="D35" s="13" t="str">
        <f>VLOOKUP($B35,'Mtg Entries'!$A$2:$I$300, 2)</f>
        <v>lucas</v>
      </c>
      <c r="E35" s="13" t="str">
        <f>VLOOKUP($B35,'Mtg Entries'!$A$2:$I$300, 3)</f>
        <v>charnley</v>
      </c>
      <c r="F35" s="13" t="str">
        <f>VLOOKUP($B35,'Mtg Entries'!$A$2:$I$300, 4)</f>
        <v>Bristol &amp; West AC</v>
      </c>
      <c r="G35" s="8">
        <v>2.84</v>
      </c>
      <c r="H35" s="13" t="str">
        <f>VLOOKUP($B35,'Mtg Entries'!$A$2:$I$300, 6)</f>
        <v>U13B</v>
      </c>
      <c r="I35" s="32"/>
    </row>
    <row r="36" spans="2:9" ht="15.75" x14ac:dyDescent="0.25">
      <c r="B36" s="16">
        <v>192</v>
      </c>
      <c r="C36" s="13">
        <v>9</v>
      </c>
      <c r="D36" s="13" t="str">
        <f>VLOOKUP($B36,'Mtg Entries'!$A$2:$I$300, 2)</f>
        <v>Freddie</v>
      </c>
      <c r="E36" s="13" t="str">
        <f>VLOOKUP($B36,'Mtg Entries'!$A$2:$I$300, 3)</f>
        <v>SERJEANT</v>
      </c>
      <c r="F36" s="13">
        <f>VLOOKUP($B36,'Mtg Entries'!$A$2:$I$300, 4)</f>
        <v>0</v>
      </c>
      <c r="G36" s="8">
        <v>2.25</v>
      </c>
      <c r="H36" s="13" t="str">
        <f>VLOOKUP($B36,'Mtg Entries'!$A$2:$I$300, 6)</f>
        <v>U13B</v>
      </c>
      <c r="I36" s="32"/>
    </row>
    <row r="37" spans="2:9" x14ac:dyDescent="0.25">
      <c r="C37"/>
      <c r="I37" s="32"/>
    </row>
    <row r="38" spans="2:9" x14ac:dyDescent="0.25">
      <c r="C38"/>
      <c r="I38" s="30"/>
    </row>
    <row r="39" spans="2:9" ht="15.75" thickBot="1" x14ac:dyDescent="0.3">
      <c r="B39" s="11" t="s">
        <v>11</v>
      </c>
      <c r="C39" s="14" t="s">
        <v>110</v>
      </c>
      <c r="D39" s="11"/>
      <c r="E39" s="14"/>
      <c r="F39" s="39" t="str">
        <f>$J$5</f>
        <v>Avon/SGS Junior Open Meeting</v>
      </c>
      <c r="G39" s="39"/>
      <c r="H39" s="11"/>
      <c r="I39" s="32"/>
    </row>
    <row r="40" spans="2:9" x14ac:dyDescent="0.25">
      <c r="I40" s="32"/>
    </row>
    <row r="41" spans="2:9" x14ac:dyDescent="0.25">
      <c r="B41" s="10" t="s">
        <v>0</v>
      </c>
      <c r="C41" s="10" t="s">
        <v>10</v>
      </c>
      <c r="D41" s="10" t="s">
        <v>9</v>
      </c>
      <c r="E41" s="10"/>
      <c r="F41" s="10" t="s">
        <v>3</v>
      </c>
      <c r="G41" s="10" t="s">
        <v>87</v>
      </c>
      <c r="H41" s="10" t="s">
        <v>91</v>
      </c>
      <c r="I41" s="32"/>
    </row>
    <row r="42" spans="2:9" ht="15.75" x14ac:dyDescent="0.25">
      <c r="B42" s="16">
        <v>246</v>
      </c>
      <c r="C42" s="13">
        <v>1</v>
      </c>
      <c r="D42" s="13" t="str">
        <f>VLOOKUP($B42,'Mtg Entries'!$A$2:$I$300, 2)</f>
        <v>Otis</v>
      </c>
      <c r="E42" s="13" t="str">
        <f>VLOOKUP($B42,'Mtg Entries'!$A$2:$I$300, 3)</f>
        <v>Poole</v>
      </c>
      <c r="F42" s="13" t="str">
        <f>VLOOKUP($B42,'Mtg Entries'!$A$2:$I$300, 4)</f>
        <v>Team Bath Athletic Club</v>
      </c>
      <c r="G42" s="8">
        <v>1.7</v>
      </c>
      <c r="H42" s="13" t="str">
        <f>VLOOKUP($B42,'Mtg Entries'!$A$2:$I$300, 6)</f>
        <v>U17M</v>
      </c>
      <c r="I42" s="32"/>
    </row>
    <row r="43" spans="2:9" ht="15.75" x14ac:dyDescent="0.25">
      <c r="B43" s="16">
        <v>213</v>
      </c>
      <c r="C43" s="13">
        <v>2</v>
      </c>
      <c r="D43" s="13" t="str">
        <f>VLOOKUP($B43,'Mtg Entries'!$A$2:$I$300, 2)</f>
        <v>Ethan</v>
      </c>
      <c r="E43" s="13" t="str">
        <f>VLOOKUP($B43,'Mtg Entries'!$A$2:$I$300, 3)</f>
        <v>Godfrey</v>
      </c>
      <c r="F43" s="13" t="str">
        <f>VLOOKUP($B43,'Mtg Entries'!$A$2:$I$300, 4)</f>
        <v>SGS College Athletics Academy</v>
      </c>
      <c r="G43" s="8">
        <v>1.45</v>
      </c>
      <c r="H43" s="13" t="str">
        <f>VLOOKUP($B43,'Mtg Entries'!$A$2:$I$300, 6)</f>
        <v>U15B</v>
      </c>
      <c r="I43" s="30"/>
    </row>
    <row r="44" spans="2:9" ht="15.75" x14ac:dyDescent="0.25">
      <c r="B44" s="16">
        <v>209</v>
      </c>
      <c r="C44" s="13">
        <v>3</v>
      </c>
      <c r="D44" s="13" t="str">
        <f>VLOOKUP($B44,'Mtg Entries'!$A$2:$I$300, 2)</f>
        <v>Marley</v>
      </c>
      <c r="E44" s="13" t="str">
        <f>VLOOKUP($B44,'Mtg Entries'!$A$2:$I$300, 3)</f>
        <v>Adams</v>
      </c>
      <c r="F44" s="13" t="str">
        <f>VLOOKUP($B44,'Mtg Entries'!$A$2:$I$300, 4)</f>
        <v>Team Bath Athletic Club</v>
      </c>
      <c r="G44" s="8">
        <v>1.4</v>
      </c>
      <c r="H44" s="13" t="str">
        <f>VLOOKUP($B44,'Mtg Entries'!$A$2:$I$300, 6)</f>
        <v>U15B</v>
      </c>
      <c r="I44" s="32"/>
    </row>
    <row r="45" spans="2:9" ht="15.75" x14ac:dyDescent="0.25">
      <c r="B45" s="16">
        <v>216</v>
      </c>
      <c r="C45" s="13">
        <v>4</v>
      </c>
      <c r="D45" s="13" t="str">
        <f>VLOOKUP($B45,'Mtg Entries'!$A$2:$I$300, 2)</f>
        <v>Finn</v>
      </c>
      <c r="E45" s="13" t="str">
        <f>VLOOKUP($B45,'Mtg Entries'!$A$2:$I$300, 3)</f>
        <v>Macleod</v>
      </c>
      <c r="F45" s="13">
        <f>VLOOKUP($B45,'Mtg Entries'!$A$2:$I$300, 4)</f>
        <v>0</v>
      </c>
      <c r="G45" s="8">
        <v>1.4</v>
      </c>
      <c r="H45" s="13" t="str">
        <f>VLOOKUP($B45,'Mtg Entries'!$A$2:$I$300, 6)</f>
        <v>U15B</v>
      </c>
      <c r="I45" s="32"/>
    </row>
    <row r="46" spans="2:9" ht="15.75" x14ac:dyDescent="0.25">
      <c r="B46" s="16">
        <v>199</v>
      </c>
      <c r="C46" s="13">
        <v>5</v>
      </c>
      <c r="D46" s="13" t="str">
        <f>VLOOKUP($B46,'Mtg Entries'!$A$2:$I$300, 2)</f>
        <v>Ezra</v>
      </c>
      <c r="E46" s="13" t="str">
        <f>VLOOKUP($B46,'Mtg Entries'!$A$2:$I$300, 3)</f>
        <v>Ebanks</v>
      </c>
      <c r="F46" s="13" t="str">
        <f>VLOOKUP($B46,'Mtg Entries'!$A$2:$I$300, 4)</f>
        <v>Team Bath Athletic Club</v>
      </c>
      <c r="G46" s="8">
        <v>1.35</v>
      </c>
      <c r="H46" s="13" t="str">
        <f>VLOOKUP($B46,'Mtg Entries'!$A$2:$I$300, 6)</f>
        <v>U15G</v>
      </c>
      <c r="I46" s="32"/>
    </row>
    <row r="47" spans="2:9" ht="15.75" x14ac:dyDescent="0.25">
      <c r="B47" s="16">
        <v>222</v>
      </c>
      <c r="C47" s="13">
        <v>6</v>
      </c>
      <c r="D47" s="13" t="str">
        <f>VLOOKUP($B47,'Mtg Entries'!$A$2:$I$300, 2)</f>
        <v>Dan</v>
      </c>
      <c r="E47" s="13" t="str">
        <f>VLOOKUP($B47,'Mtg Entries'!$A$2:$I$300, 3)</f>
        <v>Webb</v>
      </c>
      <c r="F47" s="13" t="str">
        <f>VLOOKUP($B47,'Mtg Entries'!$A$2:$I$300, 4)</f>
        <v>Bristol &amp; West AC</v>
      </c>
      <c r="G47" s="8">
        <v>1.35</v>
      </c>
      <c r="H47" s="13" t="str">
        <f>VLOOKUP($B47,'Mtg Entries'!$A$2:$I$300, 6)</f>
        <v>U15B</v>
      </c>
      <c r="I47" s="32"/>
    </row>
    <row r="48" spans="2:9" ht="15.75" x14ac:dyDescent="0.25">
      <c r="B48" s="16">
        <v>154</v>
      </c>
      <c r="C48" s="13">
        <v>7</v>
      </c>
      <c r="D48" s="13" t="str">
        <f>VLOOKUP($B48,'Mtg Entries'!$A$2:$I$300, 2)</f>
        <v>Yunice Tsz Yu</v>
      </c>
      <c r="E48" s="13" t="str">
        <f>VLOOKUP($B48,'Mtg Entries'!$A$2:$I$300, 3)</f>
        <v>Chang</v>
      </c>
      <c r="F48" s="13" t="str">
        <f>VLOOKUP($B48,'Mtg Entries'!$A$2:$I$300, 4)</f>
        <v>Yate &amp; District AC</v>
      </c>
      <c r="G48" s="8">
        <v>1.25</v>
      </c>
      <c r="H48" s="13" t="str">
        <f>VLOOKUP($B48,'Mtg Entries'!$A$2:$I$300, 6)</f>
        <v>U13G</v>
      </c>
      <c r="I48" s="32"/>
    </row>
    <row r="49" spans="2:9" ht="15.75" x14ac:dyDescent="0.25">
      <c r="B49" s="16">
        <v>208</v>
      </c>
      <c r="C49" s="13">
        <v>8</v>
      </c>
      <c r="D49" s="13" t="str">
        <f>VLOOKUP($B49,'Mtg Entries'!$A$2:$I$300, 2)</f>
        <v>Elsa</v>
      </c>
      <c r="E49" s="13" t="str">
        <f>VLOOKUP($B49,'Mtg Entries'!$A$2:$I$300, 3)</f>
        <v>Walsh</v>
      </c>
      <c r="F49" s="13" t="str">
        <f>VLOOKUP($B49,'Mtg Entries'!$A$2:$I$300, 4)</f>
        <v>SGS College Athletics Academy</v>
      </c>
      <c r="G49" s="8">
        <v>1.2</v>
      </c>
      <c r="H49" s="13" t="str">
        <f>VLOOKUP($B49,'Mtg Entries'!$A$2:$I$300, 6)</f>
        <v>U15G</v>
      </c>
      <c r="I49" s="32"/>
    </row>
    <row r="50" spans="2:9" ht="15.75" thickBot="1" x14ac:dyDescent="0.3">
      <c r="B50" s="11"/>
      <c r="C50" s="11"/>
      <c r="D50" s="11"/>
      <c r="E50" s="11"/>
      <c r="F50" s="39"/>
      <c r="G50" s="39"/>
      <c r="H50" s="11"/>
      <c r="I50" s="32"/>
    </row>
    <row r="51" spans="2:9" x14ac:dyDescent="0.25">
      <c r="I51" s="32"/>
    </row>
    <row r="52" spans="2:9" x14ac:dyDescent="0.25">
      <c r="B52" s="10"/>
      <c r="C52" s="10"/>
      <c r="D52" s="10"/>
      <c r="E52" s="10"/>
      <c r="F52" s="10"/>
      <c r="G52" s="10"/>
      <c r="H52" s="10"/>
      <c r="I52" s="30"/>
    </row>
    <row r="53" spans="2:9" ht="15.75" x14ac:dyDescent="0.25">
      <c r="B53" s="17"/>
      <c r="D53" s="13"/>
      <c r="E53" s="13"/>
      <c r="F53" s="13"/>
      <c r="G53" s="20"/>
      <c r="H53" s="13"/>
      <c r="I53" s="32"/>
    </row>
    <row r="54" spans="2:9" ht="15.75" x14ac:dyDescent="0.25">
      <c r="B54" s="17"/>
      <c r="D54" s="13"/>
      <c r="E54" s="13"/>
      <c r="F54" s="13"/>
      <c r="G54" s="20"/>
      <c r="H54" s="13"/>
      <c r="I54" s="32"/>
    </row>
    <row r="55" spans="2:9" ht="15.75" x14ac:dyDescent="0.25">
      <c r="B55" s="17"/>
      <c r="D55" s="13"/>
      <c r="E55" s="13"/>
      <c r="F55" s="13"/>
      <c r="G55" s="20"/>
      <c r="H55" s="13"/>
      <c r="I55" s="32"/>
    </row>
    <row r="56" spans="2:9" ht="15.75" x14ac:dyDescent="0.25">
      <c r="B56" s="17"/>
      <c r="D56" s="13"/>
      <c r="E56" s="13"/>
      <c r="F56" s="13"/>
      <c r="G56" s="20"/>
      <c r="H56" s="13"/>
      <c r="I56" s="32"/>
    </row>
    <row r="57" spans="2:9" ht="15.75" x14ac:dyDescent="0.25">
      <c r="B57" s="17"/>
      <c r="D57" s="13"/>
      <c r="E57" s="13"/>
      <c r="F57" s="13"/>
      <c r="G57" s="20"/>
      <c r="H57" s="13"/>
      <c r="I57" s="32"/>
    </row>
    <row r="58" spans="2:9" ht="15.75" x14ac:dyDescent="0.25">
      <c r="B58" s="17"/>
      <c r="D58" s="13"/>
      <c r="E58" s="13"/>
      <c r="F58" s="13"/>
      <c r="G58" s="20"/>
      <c r="H58" s="13"/>
      <c r="I58" s="32"/>
    </row>
    <row r="59" spans="2:9" ht="15.75" x14ac:dyDescent="0.25">
      <c r="B59" s="17"/>
      <c r="D59" s="13"/>
      <c r="E59" s="13"/>
      <c r="F59" s="13"/>
      <c r="G59" s="20"/>
      <c r="H59" s="13"/>
      <c r="I59" s="32"/>
    </row>
    <row r="60" spans="2:9" ht="15.75" x14ac:dyDescent="0.25">
      <c r="B60" s="17"/>
      <c r="D60" s="13"/>
      <c r="E60" s="13"/>
      <c r="F60" s="13"/>
      <c r="G60" s="20"/>
      <c r="H60" s="13"/>
      <c r="I60" s="32"/>
    </row>
    <row r="61" spans="2:9" x14ac:dyDescent="0.25">
      <c r="C61"/>
      <c r="I61" s="32"/>
    </row>
    <row r="62" spans="2:9" x14ac:dyDescent="0.25">
      <c r="C62"/>
      <c r="I62" s="30"/>
    </row>
    <row r="63" spans="2:9" x14ac:dyDescent="0.25">
      <c r="C63"/>
      <c r="I63" s="32"/>
    </row>
    <row r="64" spans="2:9" x14ac:dyDescent="0.25">
      <c r="C64"/>
      <c r="I64" s="32"/>
    </row>
    <row r="65" spans="2:9" x14ac:dyDescent="0.25">
      <c r="C65"/>
      <c r="I65" s="32"/>
    </row>
    <row r="66" spans="2:9" x14ac:dyDescent="0.25">
      <c r="B66" s="31"/>
      <c r="C66" s="31"/>
      <c r="D66" s="31"/>
      <c r="E66" s="31"/>
      <c r="F66" s="31"/>
      <c r="G66" s="31"/>
      <c r="H66" s="31"/>
      <c r="I66" s="32"/>
    </row>
    <row r="67" spans="2:9" x14ac:dyDescent="0.25">
      <c r="B67" s="23"/>
      <c r="C67" s="23"/>
      <c r="D67" s="23"/>
      <c r="E67" s="23"/>
      <c r="F67" s="23"/>
      <c r="G67" s="24"/>
      <c r="H67" s="23"/>
      <c r="I67" s="32"/>
    </row>
    <row r="68" spans="2:9" x14ac:dyDescent="0.25">
      <c r="B68" s="23"/>
      <c r="C68" s="23"/>
      <c r="D68" s="23"/>
      <c r="E68" s="23"/>
      <c r="F68" s="23"/>
      <c r="G68" s="24"/>
      <c r="H68" s="23"/>
      <c r="I68" s="32"/>
    </row>
    <row r="69" spans="2:9" ht="15.75" x14ac:dyDescent="0.25">
      <c r="B69" s="22"/>
      <c r="C69" s="23"/>
      <c r="D69" s="23"/>
      <c r="E69" s="23"/>
      <c r="F69" s="23"/>
      <c r="G69" s="24"/>
      <c r="H69" s="23"/>
      <c r="I69" s="32"/>
    </row>
    <row r="70" spans="2:9" x14ac:dyDescent="0.25">
      <c r="B70" s="23"/>
      <c r="C70" s="23"/>
      <c r="D70" s="23"/>
      <c r="E70" s="23"/>
      <c r="F70" s="23"/>
      <c r="G70" s="24"/>
      <c r="H70" s="23"/>
      <c r="I70" s="32"/>
    </row>
    <row r="71" spans="2:9" x14ac:dyDescent="0.25">
      <c r="B71" s="31"/>
      <c r="C71" s="31"/>
      <c r="D71" s="31"/>
      <c r="E71" s="31"/>
      <c r="F71" s="40"/>
      <c r="G71" s="40"/>
      <c r="H71" s="33"/>
      <c r="I71" s="30"/>
    </row>
    <row r="72" spans="2:9" x14ac:dyDescent="0.25">
      <c r="B72" s="32"/>
      <c r="C72" s="32"/>
      <c r="D72" s="32"/>
      <c r="E72" s="32"/>
      <c r="F72" s="32"/>
      <c r="G72" s="32"/>
      <c r="H72" s="32"/>
      <c r="I72" s="32"/>
    </row>
    <row r="73" spans="2:9" x14ac:dyDescent="0.25">
      <c r="B73" s="31"/>
      <c r="C73" s="31"/>
      <c r="D73" s="31"/>
      <c r="E73" s="31"/>
      <c r="F73" s="31"/>
      <c r="G73" s="31"/>
      <c r="H73" s="31"/>
      <c r="I73" s="32"/>
    </row>
    <row r="74" spans="2:9" ht="15.75" x14ac:dyDescent="0.25">
      <c r="B74" s="22"/>
      <c r="C74" s="23"/>
      <c r="D74" s="23"/>
      <c r="E74" s="23"/>
      <c r="F74" s="23"/>
      <c r="G74" s="23"/>
      <c r="H74" s="23"/>
      <c r="I74" s="32"/>
    </row>
    <row r="75" spans="2:9" ht="15.75" x14ac:dyDescent="0.25">
      <c r="B75" s="22"/>
      <c r="C75" s="23"/>
      <c r="D75" s="23"/>
      <c r="E75" s="23"/>
      <c r="F75" s="23"/>
      <c r="G75" s="24"/>
      <c r="H75" s="23"/>
      <c r="I75" s="32"/>
    </row>
    <row r="76" spans="2:9" ht="15.75" x14ac:dyDescent="0.25">
      <c r="B76" s="22"/>
      <c r="C76" s="23"/>
      <c r="D76" s="23"/>
      <c r="E76" s="23"/>
      <c r="F76" s="23"/>
      <c r="G76" s="24"/>
      <c r="H76" s="23"/>
      <c r="I76" s="32"/>
    </row>
    <row r="77" spans="2:9" ht="15.75" x14ac:dyDescent="0.25">
      <c r="B77" s="22"/>
      <c r="C77" s="23"/>
      <c r="D77" s="23"/>
      <c r="E77" s="23"/>
      <c r="F77" s="23"/>
      <c r="G77" s="24"/>
      <c r="H77" s="23"/>
      <c r="I77" s="32"/>
    </row>
    <row r="78" spans="2:9" ht="15.75" x14ac:dyDescent="0.25">
      <c r="B78" s="22"/>
      <c r="C78" s="23"/>
      <c r="D78" s="23"/>
      <c r="E78" s="23"/>
      <c r="F78" s="23"/>
      <c r="G78" s="24"/>
      <c r="H78" s="23"/>
      <c r="I78" s="32"/>
    </row>
    <row r="79" spans="2:9" ht="15.75" x14ac:dyDescent="0.25">
      <c r="B79" s="22"/>
      <c r="C79" s="23"/>
      <c r="D79" s="23"/>
      <c r="E79" s="23"/>
      <c r="F79" s="23"/>
      <c r="G79" s="24"/>
      <c r="H79" s="23"/>
      <c r="I79" s="32"/>
    </row>
    <row r="80" spans="2:9" ht="15.75" x14ac:dyDescent="0.25">
      <c r="B80" s="22"/>
      <c r="C80" s="23"/>
      <c r="D80" s="23"/>
      <c r="E80" s="23"/>
      <c r="F80" s="23"/>
      <c r="G80" s="24"/>
      <c r="H80" s="23"/>
      <c r="I80" s="32"/>
    </row>
    <row r="81" spans="2:9" x14ac:dyDescent="0.25">
      <c r="B81" s="32"/>
      <c r="C81" s="23"/>
      <c r="D81" s="32"/>
      <c r="E81" s="32"/>
      <c r="F81" s="32"/>
      <c r="G81" s="32"/>
      <c r="H81" s="32"/>
      <c r="I81" s="32"/>
    </row>
    <row r="82" spans="2:9" x14ac:dyDescent="0.25">
      <c r="B82" s="31"/>
      <c r="C82" s="31"/>
      <c r="D82" s="31"/>
      <c r="E82" s="31"/>
      <c r="F82" s="40"/>
      <c r="G82" s="40"/>
      <c r="H82" s="33"/>
      <c r="I82" s="32"/>
    </row>
    <row r="83" spans="2:9" x14ac:dyDescent="0.25">
      <c r="B83" s="32"/>
      <c r="C83" s="32"/>
      <c r="D83" s="32"/>
      <c r="E83" s="32"/>
      <c r="F83" s="32"/>
      <c r="G83" s="32"/>
      <c r="H83" s="32"/>
      <c r="I83" s="32"/>
    </row>
    <row r="84" spans="2:9" x14ac:dyDescent="0.25">
      <c r="B84" s="31"/>
      <c r="C84" s="31"/>
      <c r="D84" s="31"/>
      <c r="E84" s="31"/>
      <c r="F84" s="31"/>
      <c r="G84" s="31"/>
      <c r="H84" s="31"/>
      <c r="I84" s="32"/>
    </row>
    <row r="85" spans="2:9" ht="15.75" x14ac:dyDescent="0.25">
      <c r="B85" s="22"/>
      <c r="C85" s="23"/>
      <c r="D85" s="23"/>
      <c r="E85" s="23"/>
      <c r="F85" s="23"/>
      <c r="G85" s="24"/>
      <c r="H85" s="23"/>
      <c r="I85" s="32"/>
    </row>
    <row r="86" spans="2:9" ht="15.75" x14ac:dyDescent="0.25">
      <c r="B86" s="22"/>
      <c r="C86" s="23"/>
      <c r="D86" s="23"/>
      <c r="E86" s="23"/>
      <c r="F86" s="23"/>
      <c r="G86" s="24"/>
      <c r="H86" s="23"/>
      <c r="I86" s="32"/>
    </row>
    <row r="87" spans="2:9" ht="15.75" x14ac:dyDescent="0.25">
      <c r="B87" s="22"/>
      <c r="C87" s="23"/>
      <c r="D87" s="23"/>
      <c r="E87" s="23"/>
      <c r="F87" s="23"/>
      <c r="G87" s="24"/>
      <c r="H87" s="23"/>
      <c r="I87" s="32"/>
    </row>
    <row r="88" spans="2:9" x14ac:dyDescent="0.25">
      <c r="B88" s="23"/>
      <c r="C88" s="23"/>
      <c r="D88" s="23"/>
      <c r="E88" s="23"/>
      <c r="F88" s="23"/>
      <c r="G88" s="24"/>
      <c r="H88" s="23"/>
      <c r="I88" s="32"/>
    </row>
    <row r="89" spans="2:9" x14ac:dyDescent="0.25">
      <c r="B89" s="32"/>
      <c r="C89" s="23"/>
      <c r="D89" s="32"/>
      <c r="E89" s="32"/>
      <c r="F89" s="32"/>
      <c r="G89" s="32"/>
      <c r="H89" s="32"/>
      <c r="I89" s="30"/>
    </row>
    <row r="90" spans="2:9" x14ac:dyDescent="0.25">
      <c r="B90" s="32"/>
      <c r="C90" s="23"/>
      <c r="D90" s="32"/>
      <c r="E90" s="32"/>
      <c r="F90" s="32"/>
      <c r="G90" s="32"/>
      <c r="H90" s="32"/>
      <c r="I90" s="32"/>
    </row>
  </sheetData>
  <mergeCells count="7">
    <mergeCell ref="F50:G50"/>
    <mergeCell ref="F71:G71"/>
    <mergeCell ref="F82:G82"/>
    <mergeCell ref="F2:G2"/>
    <mergeCell ref="F12:G12"/>
    <mergeCell ref="F25:G25"/>
    <mergeCell ref="F39:G39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59"/>
  <sheetViews>
    <sheetView workbookViewId="0">
      <selection activeCell="N38" sqref="N38"/>
    </sheetView>
  </sheetViews>
  <sheetFormatPr defaultRowHeight="15" x14ac:dyDescent="0.25"/>
  <cols>
    <col min="2" max="2" width="46" customWidth="1"/>
  </cols>
  <sheetData>
    <row r="1" spans="2:4" x14ac:dyDescent="0.25">
      <c r="B1" t="s">
        <v>77</v>
      </c>
      <c r="D1" t="s">
        <v>78</v>
      </c>
    </row>
    <row r="3" spans="2:4" x14ac:dyDescent="0.25">
      <c r="B3" t="s">
        <v>88</v>
      </c>
      <c r="D3" t="s">
        <v>22</v>
      </c>
    </row>
    <row r="4" spans="2:4" x14ac:dyDescent="0.25">
      <c r="B4" t="s">
        <v>29</v>
      </c>
      <c r="D4" t="s">
        <v>17</v>
      </c>
    </row>
    <row r="5" spans="2:4" x14ac:dyDescent="0.25">
      <c r="B5" t="s">
        <v>42</v>
      </c>
      <c r="D5" t="s">
        <v>21</v>
      </c>
    </row>
    <row r="6" spans="2:4" x14ac:dyDescent="0.25">
      <c r="B6" t="s">
        <v>82</v>
      </c>
      <c r="D6" t="s">
        <v>23</v>
      </c>
    </row>
    <row r="7" spans="2:4" x14ac:dyDescent="0.25">
      <c r="B7" t="s">
        <v>89</v>
      </c>
      <c r="D7" t="s">
        <v>19</v>
      </c>
    </row>
    <row r="8" spans="2:4" x14ac:dyDescent="0.25">
      <c r="B8" t="s">
        <v>93</v>
      </c>
      <c r="D8" t="s">
        <v>16</v>
      </c>
    </row>
    <row r="9" spans="2:4" x14ac:dyDescent="0.25">
      <c r="B9" t="s">
        <v>102</v>
      </c>
      <c r="D9" t="s">
        <v>45</v>
      </c>
    </row>
    <row r="10" spans="2:4" x14ac:dyDescent="0.25">
      <c r="B10" t="s">
        <v>53</v>
      </c>
      <c r="D10" t="s">
        <v>34</v>
      </c>
    </row>
    <row r="11" spans="2:4" x14ac:dyDescent="0.25">
      <c r="B11" t="s">
        <v>52</v>
      </c>
      <c r="D11" t="s">
        <v>30</v>
      </c>
    </row>
    <row r="12" spans="2:4" x14ac:dyDescent="0.25">
      <c r="B12" t="s">
        <v>47</v>
      </c>
      <c r="D12" t="s">
        <v>37</v>
      </c>
    </row>
    <row r="13" spans="2:4" x14ac:dyDescent="0.25">
      <c r="B13" t="s">
        <v>32</v>
      </c>
      <c r="D13" t="s">
        <v>27</v>
      </c>
    </row>
    <row r="14" spans="2:4" x14ac:dyDescent="0.25">
      <c r="B14" t="s">
        <v>41</v>
      </c>
      <c r="D14" t="s">
        <v>26</v>
      </c>
    </row>
    <row r="15" spans="2:4" x14ac:dyDescent="0.25">
      <c r="B15" t="s">
        <v>51</v>
      </c>
      <c r="D15" t="s">
        <v>7</v>
      </c>
    </row>
    <row r="16" spans="2:4" x14ac:dyDescent="0.25">
      <c r="B16" t="s">
        <v>54</v>
      </c>
      <c r="D16" t="s">
        <v>13</v>
      </c>
    </row>
    <row r="17" spans="2:4" x14ac:dyDescent="0.25">
      <c r="B17" t="s">
        <v>65</v>
      </c>
      <c r="D17" t="s">
        <v>66</v>
      </c>
    </row>
    <row r="18" spans="2:4" x14ac:dyDescent="0.25">
      <c r="B18" t="s">
        <v>62</v>
      </c>
      <c r="D18" t="s">
        <v>67</v>
      </c>
    </row>
    <row r="19" spans="2:4" x14ac:dyDescent="0.25">
      <c r="B19" t="s">
        <v>80</v>
      </c>
      <c r="D19" t="s">
        <v>28</v>
      </c>
    </row>
    <row r="20" spans="2:4" x14ac:dyDescent="0.25">
      <c r="B20" t="s">
        <v>83</v>
      </c>
      <c r="D20" t="s">
        <v>68</v>
      </c>
    </row>
    <row r="21" spans="2:4" x14ac:dyDescent="0.25">
      <c r="B21" t="s">
        <v>38</v>
      </c>
      <c r="D21" t="s">
        <v>46</v>
      </c>
    </row>
    <row r="22" spans="2:4" x14ac:dyDescent="0.25">
      <c r="B22" t="s">
        <v>81</v>
      </c>
      <c r="D22" t="s">
        <v>69</v>
      </c>
    </row>
    <row r="23" spans="2:4" x14ac:dyDescent="0.25">
      <c r="B23" t="s">
        <v>49</v>
      </c>
      <c r="D23" t="s">
        <v>75</v>
      </c>
    </row>
    <row r="24" spans="2:4" x14ac:dyDescent="0.25">
      <c r="B24" t="s">
        <v>55</v>
      </c>
      <c r="D24" t="s">
        <v>70</v>
      </c>
    </row>
    <row r="25" spans="2:4" x14ac:dyDescent="0.25">
      <c r="B25" t="s">
        <v>56</v>
      </c>
      <c r="D25" t="s">
        <v>71</v>
      </c>
    </row>
    <row r="26" spans="2:4" x14ac:dyDescent="0.25">
      <c r="B26" t="s">
        <v>31</v>
      </c>
      <c r="D26" t="s">
        <v>72</v>
      </c>
    </row>
    <row r="27" spans="2:4" x14ac:dyDescent="0.25">
      <c r="B27" t="s">
        <v>57</v>
      </c>
      <c r="D27" t="s">
        <v>73</v>
      </c>
    </row>
    <row r="28" spans="2:4" x14ac:dyDescent="0.25">
      <c r="B28" t="s">
        <v>50</v>
      </c>
      <c r="D28" t="s">
        <v>74</v>
      </c>
    </row>
    <row r="29" spans="2:4" x14ac:dyDescent="0.25">
      <c r="B29" t="s">
        <v>58</v>
      </c>
      <c r="D29" t="s">
        <v>15</v>
      </c>
    </row>
    <row r="30" spans="2:4" x14ac:dyDescent="0.25">
      <c r="B30" t="s">
        <v>106</v>
      </c>
      <c r="D30" t="s">
        <v>76</v>
      </c>
    </row>
    <row r="31" spans="2:4" x14ac:dyDescent="0.25">
      <c r="B31" t="s">
        <v>107</v>
      </c>
    </row>
    <row r="32" spans="2:4" x14ac:dyDescent="0.25">
      <c r="B32" t="s">
        <v>103</v>
      </c>
    </row>
    <row r="33" spans="2:2" x14ac:dyDescent="0.25">
      <c r="B33" t="s">
        <v>59</v>
      </c>
    </row>
    <row r="34" spans="2:2" x14ac:dyDescent="0.25">
      <c r="B34" t="s">
        <v>60</v>
      </c>
    </row>
    <row r="35" spans="2:2" x14ac:dyDescent="0.25">
      <c r="B35" t="s">
        <v>35</v>
      </c>
    </row>
    <row r="36" spans="2:2" x14ac:dyDescent="0.25">
      <c r="B36" t="s">
        <v>20</v>
      </c>
    </row>
    <row r="37" spans="2:2" x14ac:dyDescent="0.25">
      <c r="B37" t="s">
        <v>94</v>
      </c>
    </row>
    <row r="38" spans="2:2" x14ac:dyDescent="0.25">
      <c r="B38" t="s">
        <v>95</v>
      </c>
    </row>
    <row r="39" spans="2:2" x14ac:dyDescent="0.25">
      <c r="B39" t="s">
        <v>40</v>
      </c>
    </row>
    <row r="40" spans="2:2" x14ac:dyDescent="0.25">
      <c r="B40" t="s">
        <v>84</v>
      </c>
    </row>
    <row r="41" spans="2:2" x14ac:dyDescent="0.25">
      <c r="B41" t="s">
        <v>61</v>
      </c>
    </row>
    <row r="42" spans="2:2" x14ac:dyDescent="0.25">
      <c r="B42" t="s">
        <v>85</v>
      </c>
    </row>
    <row r="43" spans="2:2" x14ac:dyDescent="0.25">
      <c r="B43" t="s">
        <v>25</v>
      </c>
    </row>
    <row r="44" spans="2:2" x14ac:dyDescent="0.25">
      <c r="B44" t="s">
        <v>63</v>
      </c>
    </row>
    <row r="45" spans="2:2" x14ac:dyDescent="0.25">
      <c r="B45" t="s">
        <v>105</v>
      </c>
    </row>
    <row r="46" spans="2:2" x14ac:dyDescent="0.25">
      <c r="B46" t="s">
        <v>43</v>
      </c>
    </row>
    <row r="47" spans="2:2" x14ac:dyDescent="0.25">
      <c r="B47" t="s">
        <v>24</v>
      </c>
    </row>
    <row r="48" spans="2:2" x14ac:dyDescent="0.25">
      <c r="B48" t="s">
        <v>104</v>
      </c>
    </row>
    <row r="49" spans="2:2" x14ac:dyDescent="0.25">
      <c r="B49" t="s">
        <v>64</v>
      </c>
    </row>
    <row r="50" spans="2:2" x14ac:dyDescent="0.25">
      <c r="B50" t="s">
        <v>18</v>
      </c>
    </row>
    <row r="51" spans="2:2" x14ac:dyDescent="0.25">
      <c r="B51" t="s">
        <v>48</v>
      </c>
    </row>
    <row r="52" spans="2:2" x14ac:dyDescent="0.25">
      <c r="B52" t="s">
        <v>39</v>
      </c>
    </row>
    <row r="53" spans="2:2" x14ac:dyDescent="0.25">
      <c r="B53" t="s">
        <v>79</v>
      </c>
    </row>
    <row r="54" spans="2:2" x14ac:dyDescent="0.25">
      <c r="B54" t="s">
        <v>33</v>
      </c>
    </row>
    <row r="55" spans="2:2" x14ac:dyDescent="0.25">
      <c r="B55" t="s">
        <v>44</v>
      </c>
    </row>
    <row r="56" spans="2:2" x14ac:dyDescent="0.25">
      <c r="B56" t="s">
        <v>92</v>
      </c>
    </row>
    <row r="57" spans="2:2" x14ac:dyDescent="0.25">
      <c r="B57" t="s">
        <v>14</v>
      </c>
    </row>
    <row r="58" spans="2:2" x14ac:dyDescent="0.25">
      <c r="B58" t="s">
        <v>36</v>
      </c>
    </row>
    <row r="59" spans="2:2" x14ac:dyDescent="0.25">
      <c r="B59" t="s">
        <v>86</v>
      </c>
    </row>
  </sheetData>
  <dataValidations count="3">
    <dataValidation type="list" showDropDown="1" showInputMessage="1" showErrorMessage="1" sqref="D3:D30" xr:uid="{00000000-0002-0000-0500-000000000000}">
      <formula1>Age_categories</formula1>
    </dataValidation>
    <dataValidation type="list" showDropDown="1" sqref="B10:B18 B21 B4:B5 B39:B41 B57 B43:B44 B33:B36 B23:B29 B49:B55 B46:B47" xr:uid="{00000000-0002-0000-0500-000001000000}">
      <formula1>Club_names</formula1>
    </dataValidation>
    <dataValidation type="list" errorStyle="information" allowBlank="1" sqref="B59 B56 B7:B8" xr:uid="{00000000-0002-0000-0500-000002000000}">
      <formula1>Clubs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Mtg Entries</vt:lpstr>
      <vt:lpstr>U13 Track Results</vt:lpstr>
      <vt:lpstr>U15 Track Results</vt:lpstr>
      <vt:lpstr>U17 Track Results</vt:lpstr>
      <vt:lpstr> Field Results - all ages</vt:lpstr>
      <vt:lpstr>Lists</vt:lpstr>
      <vt:lpstr>Age_categories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Grant</dc:creator>
  <cp:lastModifiedBy>Admin</cp:lastModifiedBy>
  <cp:lastPrinted>2023-03-27T16:38:10Z</cp:lastPrinted>
  <dcterms:created xsi:type="dcterms:W3CDTF">2017-04-22T10:07:00Z</dcterms:created>
  <dcterms:modified xsi:type="dcterms:W3CDTF">2023-04-02T11:45:17Z</dcterms:modified>
</cp:coreProperties>
</file>